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Пользователь\Desktop\"/>
    </mc:Choice>
  </mc:AlternateContent>
  <xr:revisionPtr revIDLastSave="0" documentId="13_ncr:1_{9238AFA5-8F92-44B2-8C86-699380225233}" xr6:coauthVersionLast="45" xr6:coauthVersionMax="47" xr10:uidLastSave="{00000000-0000-0000-0000-000000000000}"/>
  <bookViews>
    <workbookView xWindow="-108" yWindow="-108" windowWidth="23256" windowHeight="13176" tabRatio="631" xr2:uid="{00000000-000D-0000-FFFF-FFFF00000000}"/>
  </bookViews>
  <sheets>
    <sheet name="Основной прайс" sheetId="1" r:id="rId1"/>
    <sheet name="RS крючки" sheetId="3" r:id="rId2"/>
    <sheet name="RS фурнитура" sheetId="4" r:id="rId3"/>
    <sheet name="RS свинцовые изделия" sheetId="5" r:id="rId4"/>
    <sheet name="RS джиг головки" sheetId="6" r:id="rId5"/>
    <sheet name="Условия соглашения" sheetId="2" r:id="rId6"/>
  </sheets>
  <calcPr calcId="181029" refMode="R1C1"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85" i="1" l="1"/>
  <c r="N235" i="1"/>
  <c r="I235" i="1"/>
  <c r="M235" i="1" s="1"/>
  <c r="G235" i="1"/>
  <c r="I221" i="1" l="1"/>
  <c r="N226" i="1"/>
  <c r="I226" i="1"/>
  <c r="M226" i="1" s="1"/>
  <c r="G226" i="1"/>
  <c r="N225" i="1"/>
  <c r="I225" i="1"/>
  <c r="M225" i="1" s="1"/>
  <c r="G225" i="1"/>
  <c r="N224" i="1"/>
  <c r="I224" i="1"/>
  <c r="M224" i="1" s="1"/>
  <c r="G224" i="1"/>
  <c r="N223" i="1"/>
  <c r="I223" i="1"/>
  <c r="M223" i="1" s="1"/>
  <c r="G223" i="1"/>
  <c r="N222" i="1"/>
  <c r="I222" i="1"/>
  <c r="M222" i="1" s="1"/>
  <c r="G222" i="1"/>
  <c r="N221" i="1"/>
  <c r="M221" i="1"/>
  <c r="G221" i="1"/>
  <c r="M70" i="5" l="1"/>
  <c r="H70" i="5"/>
  <c r="L70" i="5" s="1"/>
  <c r="G70" i="5"/>
  <c r="F70" i="5" s="1"/>
  <c r="M69" i="5"/>
  <c r="H69" i="5"/>
  <c r="L69" i="5" s="1"/>
  <c r="G69" i="5"/>
  <c r="F69" i="5"/>
  <c r="M68" i="5"/>
  <c r="H68" i="5"/>
  <c r="L68" i="5" s="1"/>
  <c r="G68" i="5"/>
  <c r="F68" i="5" s="1"/>
  <c r="M67" i="5"/>
  <c r="H67" i="5"/>
  <c r="L67" i="5" s="1"/>
  <c r="G67" i="5"/>
  <c r="F67" i="5" s="1"/>
  <c r="M66" i="5"/>
  <c r="H66" i="5"/>
  <c r="L66" i="5" s="1"/>
  <c r="G66" i="5"/>
  <c r="F66" i="5"/>
  <c r="M65" i="5"/>
  <c r="H65" i="5"/>
  <c r="L65" i="5" s="1"/>
  <c r="G65" i="5"/>
  <c r="F65" i="5" s="1"/>
  <c r="M64" i="5"/>
  <c r="H64" i="5"/>
  <c r="L64" i="5" s="1"/>
  <c r="G64" i="5"/>
  <c r="F64" i="5" s="1"/>
  <c r="M86" i="5"/>
  <c r="H86" i="5"/>
  <c r="L86" i="5" s="1"/>
  <c r="G86" i="5"/>
  <c r="F86" i="5" s="1"/>
  <c r="M85" i="5"/>
  <c r="H85" i="5"/>
  <c r="L85" i="5" s="1"/>
  <c r="G85" i="5"/>
  <c r="F85" i="5" s="1"/>
  <c r="M84" i="5"/>
  <c r="H84" i="5"/>
  <c r="L84" i="5" s="1"/>
  <c r="G84" i="5"/>
  <c r="F84" i="5" s="1"/>
  <c r="M83" i="5"/>
  <c r="H83" i="5"/>
  <c r="L83" i="5" s="1"/>
  <c r="G83" i="5"/>
  <c r="F83" i="5" s="1"/>
  <c r="M82" i="5"/>
  <c r="H82" i="5"/>
  <c r="L82" i="5" s="1"/>
  <c r="G82" i="5"/>
  <c r="F82" i="5" s="1"/>
  <c r="M81" i="5"/>
  <c r="H81" i="5"/>
  <c r="L81" i="5" s="1"/>
  <c r="G81" i="5"/>
  <c r="F81" i="5"/>
  <c r="M80" i="5"/>
  <c r="H80" i="5"/>
  <c r="L80" i="5" s="1"/>
  <c r="G80" i="5"/>
  <c r="F80" i="5" s="1"/>
  <c r="M79" i="5"/>
  <c r="H79" i="5"/>
  <c r="L79" i="5" s="1"/>
  <c r="G79" i="5"/>
  <c r="F79" i="5" s="1"/>
  <c r="M78" i="5"/>
  <c r="H78" i="5"/>
  <c r="L78" i="5" s="1"/>
  <c r="G78" i="5"/>
  <c r="F78" i="5"/>
  <c r="M77" i="5"/>
  <c r="H77" i="5"/>
  <c r="L77" i="5" s="1"/>
  <c r="G77" i="5"/>
  <c r="F77" i="5" s="1"/>
  <c r="M76" i="5"/>
  <c r="H76" i="5"/>
  <c r="L76" i="5" s="1"/>
  <c r="G76" i="5"/>
  <c r="F76" i="5" s="1"/>
  <c r="M75" i="5"/>
  <c r="H75" i="5"/>
  <c r="L75" i="5" s="1"/>
  <c r="G75" i="5"/>
  <c r="F75" i="5" s="1"/>
  <c r="M74" i="5"/>
  <c r="H74" i="5"/>
  <c r="L74" i="5" s="1"/>
  <c r="G74" i="5"/>
  <c r="F74" i="5" s="1"/>
  <c r="M73" i="5"/>
  <c r="H73" i="5"/>
  <c r="L73" i="5" s="1"/>
  <c r="G73" i="5"/>
  <c r="F73" i="5" s="1"/>
  <c r="M72" i="5"/>
  <c r="H72" i="5"/>
  <c r="L72" i="5" s="1"/>
  <c r="G72" i="5"/>
  <c r="F72" i="5" s="1"/>
  <c r="M71" i="5"/>
  <c r="H71" i="5"/>
  <c r="L71" i="5" s="1"/>
  <c r="G71" i="5"/>
  <c r="F71" i="5" s="1"/>
  <c r="H201" i="1" l="1"/>
  <c r="G201" i="1" s="1"/>
  <c r="I201" i="1"/>
  <c r="M201" i="1" s="1"/>
  <c r="H200" i="1"/>
  <c r="G200" i="1" s="1"/>
  <c r="I200" i="1"/>
  <c r="M200" i="1" s="1"/>
  <c r="H199" i="1"/>
  <c r="G199" i="1" s="1"/>
  <c r="I199" i="1"/>
  <c r="M199" i="1" s="1"/>
  <c r="N201" i="1"/>
  <c r="N199" i="1"/>
  <c r="N200" i="1"/>
  <c r="M63" i="5" l="1"/>
  <c r="H63" i="5"/>
  <c r="L63" i="5" s="1"/>
  <c r="G63" i="5"/>
  <c r="F63" i="5" s="1"/>
  <c r="M62" i="5"/>
  <c r="H62" i="5"/>
  <c r="L62" i="5" s="1"/>
  <c r="G62" i="5"/>
  <c r="F62" i="5"/>
  <c r="M61" i="5"/>
  <c r="H61" i="5"/>
  <c r="L61" i="5" s="1"/>
  <c r="G61" i="5"/>
  <c r="F61" i="5" s="1"/>
  <c r="M60" i="5"/>
  <c r="H60" i="5"/>
  <c r="L60" i="5" s="1"/>
  <c r="G60" i="5"/>
  <c r="F60" i="5" s="1"/>
  <c r="M59" i="5"/>
  <c r="H59" i="5"/>
  <c r="L59" i="5" s="1"/>
  <c r="G59" i="5"/>
  <c r="F59" i="5" s="1"/>
  <c r="M58" i="5"/>
  <c r="H58" i="5"/>
  <c r="L58" i="5" s="1"/>
  <c r="G58" i="5"/>
  <c r="F58" i="5" s="1"/>
  <c r="M57" i="5"/>
  <c r="H57" i="5"/>
  <c r="L57" i="5" s="1"/>
  <c r="G57" i="5"/>
  <c r="F57" i="5" s="1"/>
  <c r="M56" i="5"/>
  <c r="H56" i="5"/>
  <c r="L56" i="5" s="1"/>
  <c r="G56" i="5"/>
  <c r="F56" i="5" s="1"/>
  <c r="M55" i="5"/>
  <c r="H55" i="5"/>
  <c r="L55" i="5" s="1"/>
  <c r="G55" i="5"/>
  <c r="F55" i="5" s="1"/>
  <c r="M54" i="5"/>
  <c r="H54" i="5"/>
  <c r="L54" i="5" s="1"/>
  <c r="G54" i="5"/>
  <c r="F54" i="5"/>
  <c r="M53" i="5"/>
  <c r="H53" i="5"/>
  <c r="L53" i="5" s="1"/>
  <c r="G53" i="5"/>
  <c r="F53" i="5" s="1"/>
  <c r="M52" i="5"/>
  <c r="H52" i="5"/>
  <c r="L52" i="5" s="1"/>
  <c r="G52" i="5"/>
  <c r="F52" i="5" s="1"/>
  <c r="M51" i="5"/>
  <c r="H51" i="5"/>
  <c r="L51" i="5" s="1"/>
  <c r="G51" i="5"/>
  <c r="F51" i="5" s="1"/>
  <c r="M50" i="5"/>
  <c r="H50" i="5"/>
  <c r="L50" i="5" s="1"/>
  <c r="G50" i="5"/>
  <c r="F50" i="5"/>
  <c r="M49" i="5"/>
  <c r="H49" i="5"/>
  <c r="L49" i="5" s="1"/>
  <c r="G49" i="5"/>
  <c r="F49" i="5" s="1"/>
  <c r="M48" i="5"/>
  <c r="H48" i="5"/>
  <c r="L48" i="5" s="1"/>
  <c r="G48" i="5"/>
  <c r="F48" i="5" s="1"/>
  <c r="G87" i="5"/>
  <c r="F87" i="5" s="1"/>
  <c r="H87" i="5"/>
  <c r="L87" i="5" s="1"/>
  <c r="M87" i="5"/>
  <c r="G88" i="5"/>
  <c r="F88" i="5" s="1"/>
  <c r="H88" i="5"/>
  <c r="L88" i="5" s="1"/>
  <c r="M88" i="5"/>
  <c r="G89" i="5"/>
  <c r="F89" i="5" s="1"/>
  <c r="H89" i="5"/>
  <c r="L89" i="5" s="1"/>
  <c r="M89" i="5"/>
  <c r="G90" i="5"/>
  <c r="F90" i="5" s="1"/>
  <c r="H90" i="5"/>
  <c r="L90" i="5"/>
  <c r="M90" i="5"/>
  <c r="G91" i="5"/>
  <c r="F91" i="5" s="1"/>
  <c r="H91" i="5"/>
  <c r="L91" i="5"/>
  <c r="M91" i="5"/>
  <c r="G92" i="5"/>
  <c r="F92" i="5" s="1"/>
  <c r="H92" i="5"/>
  <c r="L92" i="5" s="1"/>
  <c r="M92" i="5"/>
  <c r="G93" i="5"/>
  <c r="F93" i="5" s="1"/>
  <c r="H93" i="5"/>
  <c r="L93" i="5"/>
  <c r="M93" i="5"/>
  <c r="G94" i="5"/>
  <c r="F94" i="5" s="1"/>
  <c r="H94" i="5"/>
  <c r="L94" i="5" s="1"/>
  <c r="M94" i="5"/>
  <c r="G95" i="5"/>
  <c r="F95" i="5" s="1"/>
  <c r="H95" i="5"/>
  <c r="L95" i="5"/>
  <c r="M95" i="5"/>
  <c r="G96" i="5"/>
  <c r="F96" i="5" s="1"/>
  <c r="H96" i="5"/>
  <c r="L96" i="5" s="1"/>
  <c r="M96" i="5"/>
  <c r="G97" i="5"/>
  <c r="F97" i="5" s="1"/>
  <c r="H97" i="5"/>
  <c r="L97" i="5" s="1"/>
  <c r="M97" i="5"/>
  <c r="G98" i="5"/>
  <c r="F98" i="5" s="1"/>
  <c r="H98" i="5"/>
  <c r="L98" i="5"/>
  <c r="M98" i="5"/>
  <c r="G99" i="5"/>
  <c r="F99" i="5" s="1"/>
  <c r="H99" i="5"/>
  <c r="L99" i="5" s="1"/>
  <c r="M99" i="5"/>
  <c r="G100" i="5"/>
  <c r="F100" i="5" s="1"/>
  <c r="H100" i="5"/>
  <c r="L100" i="5"/>
  <c r="M100" i="5"/>
  <c r="G101" i="5"/>
  <c r="F101" i="5" s="1"/>
  <c r="H101" i="5"/>
  <c r="L101" i="5" s="1"/>
  <c r="M101" i="5"/>
  <c r="G102" i="5"/>
  <c r="F102" i="5" s="1"/>
  <c r="H102" i="5"/>
  <c r="L102" i="5" s="1"/>
  <c r="M102" i="5"/>
  <c r="N195" i="1" l="1"/>
  <c r="I195" i="1"/>
  <c r="M195" i="1" s="1"/>
  <c r="H195" i="1"/>
  <c r="G195" i="1" s="1"/>
  <c r="N194" i="1"/>
  <c r="I194" i="1"/>
  <c r="M194" i="1" s="1"/>
  <c r="H194" i="1"/>
  <c r="G194" i="1" s="1"/>
  <c r="N150" i="1" l="1"/>
  <c r="H150" i="1"/>
  <c r="G150" i="1" s="1"/>
  <c r="I150" i="1"/>
  <c r="M150" i="1" s="1"/>
  <c r="N143" i="1"/>
  <c r="H143" i="1"/>
  <c r="G143" i="1" s="1"/>
  <c r="I143" i="1"/>
  <c r="M143" i="1" s="1"/>
  <c r="H39" i="1" l="1"/>
  <c r="G39" i="1" s="1"/>
  <c r="H40" i="1"/>
  <c r="G40" i="1" s="1"/>
  <c r="I39" i="1"/>
  <c r="I40" i="1"/>
  <c r="M39" i="1" l="1"/>
  <c r="M40" i="1"/>
  <c r="N39" i="1"/>
  <c r="N40" i="1"/>
  <c r="N566" i="6" l="1"/>
  <c r="I566" i="6"/>
  <c r="M566" i="6" s="1"/>
  <c r="H566" i="6"/>
  <c r="G566" i="6" s="1"/>
  <c r="N565" i="6"/>
  <c r="I565" i="6"/>
  <c r="M565" i="6" s="1"/>
  <c r="H565" i="6"/>
  <c r="G565" i="6"/>
  <c r="N564" i="6"/>
  <c r="I564" i="6"/>
  <c r="M564" i="6" s="1"/>
  <c r="H564" i="6"/>
  <c r="G564" i="6" s="1"/>
  <c r="N563" i="6"/>
  <c r="I563" i="6"/>
  <c r="M563" i="6" s="1"/>
  <c r="H563" i="6"/>
  <c r="G563" i="6" s="1"/>
  <c r="N562" i="6"/>
  <c r="I562" i="6"/>
  <c r="M562" i="6" s="1"/>
  <c r="H562" i="6"/>
  <c r="G562" i="6"/>
  <c r="N561" i="6"/>
  <c r="I561" i="6"/>
  <c r="M561" i="6" s="1"/>
  <c r="H561" i="6"/>
  <c r="G561" i="6"/>
  <c r="N560" i="6"/>
  <c r="I560" i="6"/>
  <c r="M560" i="6" s="1"/>
  <c r="H560" i="6"/>
  <c r="G560" i="6" s="1"/>
  <c r="N559" i="6"/>
  <c r="I559" i="6"/>
  <c r="M559" i="6" s="1"/>
  <c r="H559" i="6"/>
  <c r="G559" i="6" s="1"/>
  <c r="N558" i="6"/>
  <c r="I558" i="6"/>
  <c r="M558" i="6" s="1"/>
  <c r="H558" i="6"/>
  <c r="G558" i="6" s="1"/>
  <c r="N557" i="6"/>
  <c r="I557" i="6"/>
  <c r="M557" i="6" s="1"/>
  <c r="H557" i="6"/>
  <c r="G557" i="6" s="1"/>
  <c r="N556" i="6"/>
  <c r="I556" i="6"/>
  <c r="M556" i="6" s="1"/>
  <c r="H556" i="6"/>
  <c r="G556" i="6" s="1"/>
  <c r="N555" i="6"/>
  <c r="I555" i="6"/>
  <c r="M555" i="6" s="1"/>
  <c r="H555" i="6"/>
  <c r="G555" i="6" s="1"/>
  <c r="N554" i="6"/>
  <c r="I554" i="6"/>
  <c r="M554" i="6" s="1"/>
  <c r="H554" i="6"/>
  <c r="G554" i="6" s="1"/>
  <c r="N553" i="6"/>
  <c r="I553" i="6"/>
  <c r="M553" i="6" s="1"/>
  <c r="H553" i="6"/>
  <c r="G553" i="6" s="1"/>
  <c r="N552" i="6"/>
  <c r="I552" i="6"/>
  <c r="M552" i="6" s="1"/>
  <c r="H552" i="6"/>
  <c r="G552" i="6"/>
  <c r="N551" i="6"/>
  <c r="I551" i="6"/>
  <c r="M551" i="6" s="1"/>
  <c r="H551" i="6"/>
  <c r="G551" i="6" s="1"/>
  <c r="N550" i="6"/>
  <c r="I550" i="6"/>
  <c r="M550" i="6" s="1"/>
  <c r="H550" i="6"/>
  <c r="G550" i="6" s="1"/>
  <c r="N549" i="6"/>
  <c r="I549" i="6"/>
  <c r="M549" i="6" s="1"/>
  <c r="H549" i="6"/>
  <c r="G549" i="6"/>
  <c r="N548" i="6"/>
  <c r="I548" i="6"/>
  <c r="M548" i="6" s="1"/>
  <c r="H548" i="6"/>
  <c r="G548" i="6" s="1"/>
  <c r="N547" i="6"/>
  <c r="I547" i="6"/>
  <c r="M547" i="6" s="1"/>
  <c r="H547" i="6"/>
  <c r="G547" i="6" s="1"/>
  <c r="N546" i="6"/>
  <c r="I546" i="6"/>
  <c r="M546" i="6" s="1"/>
  <c r="H546" i="6"/>
  <c r="G546" i="6" s="1"/>
  <c r="N545" i="6"/>
  <c r="I545" i="6"/>
  <c r="M545" i="6" s="1"/>
  <c r="H545" i="6"/>
  <c r="G545" i="6" s="1"/>
  <c r="N544" i="6"/>
  <c r="I544" i="6"/>
  <c r="M544" i="6" s="1"/>
  <c r="H544" i="6"/>
  <c r="G544" i="6" s="1"/>
  <c r="N543" i="6"/>
  <c r="I543" i="6"/>
  <c r="M543" i="6" s="1"/>
  <c r="H543" i="6"/>
  <c r="G543" i="6" s="1"/>
  <c r="N542" i="6"/>
  <c r="I542" i="6"/>
  <c r="M542" i="6" s="1"/>
  <c r="H542" i="6"/>
  <c r="G542" i="6" s="1"/>
  <c r="N541" i="6"/>
  <c r="I541" i="6"/>
  <c r="M541" i="6" s="1"/>
  <c r="H541" i="6"/>
  <c r="G541" i="6" s="1"/>
  <c r="N540" i="6"/>
  <c r="I540" i="6"/>
  <c r="M540" i="6" s="1"/>
  <c r="H540" i="6"/>
  <c r="G540" i="6" s="1"/>
  <c r="N539" i="6"/>
  <c r="I539" i="6"/>
  <c r="M539" i="6" s="1"/>
  <c r="H539" i="6"/>
  <c r="G539" i="6" s="1"/>
  <c r="N538" i="6"/>
  <c r="I538" i="6"/>
  <c r="M538" i="6" s="1"/>
  <c r="H538" i="6"/>
  <c r="G538" i="6" s="1"/>
  <c r="N536" i="6"/>
  <c r="I536" i="6"/>
  <c r="M536" i="6" s="1"/>
  <c r="H536" i="6"/>
  <c r="G536" i="6" s="1"/>
  <c r="N535" i="6"/>
  <c r="I535" i="6"/>
  <c r="M535" i="6" s="1"/>
  <c r="H535" i="6"/>
  <c r="G535" i="6" s="1"/>
  <c r="N534" i="6"/>
  <c r="I534" i="6"/>
  <c r="M534" i="6" s="1"/>
  <c r="H534" i="6"/>
  <c r="G534" i="6"/>
  <c r="N533" i="6"/>
  <c r="I533" i="6"/>
  <c r="M533" i="6" s="1"/>
  <c r="H533" i="6"/>
  <c r="G533" i="6" s="1"/>
  <c r="N532" i="6"/>
  <c r="I532" i="6"/>
  <c r="M532" i="6" s="1"/>
  <c r="H532" i="6"/>
  <c r="G532" i="6"/>
  <c r="N531" i="6"/>
  <c r="I531" i="6"/>
  <c r="M531" i="6" s="1"/>
  <c r="H531" i="6"/>
  <c r="G531" i="6" s="1"/>
  <c r="N530" i="6"/>
  <c r="I530" i="6"/>
  <c r="M530" i="6" s="1"/>
  <c r="H530" i="6"/>
  <c r="G530" i="6" s="1"/>
  <c r="N529" i="6"/>
  <c r="I529" i="6"/>
  <c r="M529" i="6" s="1"/>
  <c r="H529" i="6"/>
  <c r="G529" i="6"/>
  <c r="N528" i="6"/>
  <c r="I528" i="6"/>
  <c r="M528" i="6" s="1"/>
  <c r="H528" i="6"/>
  <c r="G528" i="6" s="1"/>
  <c r="N527" i="6"/>
  <c r="I527" i="6"/>
  <c r="M527" i="6" s="1"/>
  <c r="H527" i="6"/>
  <c r="G527" i="6" s="1"/>
  <c r="N526" i="6"/>
  <c r="I526" i="6"/>
  <c r="M526" i="6" s="1"/>
  <c r="H526" i="6"/>
  <c r="G526" i="6"/>
  <c r="N525" i="6"/>
  <c r="I525" i="6"/>
  <c r="M525" i="6" s="1"/>
  <c r="H525" i="6"/>
  <c r="G525" i="6"/>
  <c r="N524" i="6"/>
  <c r="I524" i="6"/>
  <c r="M524" i="6" s="1"/>
  <c r="H524" i="6"/>
  <c r="G524" i="6" s="1"/>
  <c r="N523" i="6"/>
  <c r="I523" i="6"/>
  <c r="M523" i="6" s="1"/>
  <c r="H523" i="6"/>
  <c r="G523" i="6" s="1"/>
  <c r="N522" i="6"/>
  <c r="I522" i="6"/>
  <c r="M522" i="6" s="1"/>
  <c r="H522" i="6"/>
  <c r="G522" i="6"/>
  <c r="N521" i="6"/>
  <c r="I521" i="6"/>
  <c r="M521" i="6" s="1"/>
  <c r="H521" i="6"/>
  <c r="G521" i="6" s="1"/>
  <c r="N520" i="6"/>
  <c r="I520" i="6"/>
  <c r="M520" i="6" s="1"/>
  <c r="H520" i="6"/>
  <c r="G520" i="6"/>
  <c r="N519" i="6"/>
  <c r="I519" i="6"/>
  <c r="M519" i="6" s="1"/>
  <c r="H519" i="6"/>
  <c r="G519" i="6" s="1"/>
  <c r="N518" i="6"/>
  <c r="I518" i="6"/>
  <c r="M518" i="6" s="1"/>
  <c r="H518" i="6"/>
  <c r="G518" i="6" s="1"/>
  <c r="N517" i="6"/>
  <c r="I517" i="6"/>
  <c r="M517" i="6" s="1"/>
  <c r="H517" i="6"/>
  <c r="G517" i="6"/>
  <c r="N516" i="6"/>
  <c r="I516" i="6"/>
  <c r="M516" i="6" s="1"/>
  <c r="H516" i="6"/>
  <c r="G516" i="6" s="1"/>
  <c r="N515" i="6"/>
  <c r="I515" i="6"/>
  <c r="M515" i="6" s="1"/>
  <c r="H515" i="6"/>
  <c r="G515" i="6" s="1"/>
  <c r="N514" i="6"/>
  <c r="I514" i="6"/>
  <c r="M514" i="6" s="1"/>
  <c r="H514" i="6"/>
  <c r="G514" i="6" s="1"/>
  <c r="N513" i="6"/>
  <c r="I513" i="6"/>
  <c r="M513" i="6" s="1"/>
  <c r="H513" i="6"/>
  <c r="G513" i="6"/>
  <c r="N512" i="6"/>
  <c r="I512" i="6"/>
  <c r="M512" i="6" s="1"/>
  <c r="H512" i="6"/>
  <c r="G512" i="6" s="1"/>
  <c r="N511" i="6"/>
  <c r="I511" i="6"/>
  <c r="M511" i="6" s="1"/>
  <c r="H511" i="6"/>
  <c r="G511" i="6" s="1"/>
  <c r="N510" i="6"/>
  <c r="I510" i="6"/>
  <c r="M510" i="6" s="1"/>
  <c r="H510" i="6"/>
  <c r="G510" i="6" s="1"/>
  <c r="N509" i="6"/>
  <c r="I509" i="6"/>
  <c r="M509" i="6" s="1"/>
  <c r="H509" i="6"/>
  <c r="G509" i="6" s="1"/>
  <c r="N508" i="6"/>
  <c r="I508" i="6"/>
  <c r="M508" i="6" s="1"/>
  <c r="H508" i="6"/>
  <c r="G508" i="6" s="1"/>
  <c r="N506" i="6"/>
  <c r="I506" i="6"/>
  <c r="M506" i="6" s="1"/>
  <c r="H506" i="6"/>
  <c r="G506" i="6" s="1"/>
  <c r="N505" i="6"/>
  <c r="I505" i="6"/>
  <c r="M505" i="6" s="1"/>
  <c r="H505" i="6"/>
  <c r="G505" i="6" s="1"/>
  <c r="N504" i="6"/>
  <c r="I504" i="6"/>
  <c r="M504" i="6" s="1"/>
  <c r="H504" i="6"/>
  <c r="G504" i="6" s="1"/>
  <c r="N503" i="6"/>
  <c r="I503" i="6"/>
  <c r="M503" i="6" s="1"/>
  <c r="H503" i="6"/>
  <c r="G503" i="6" s="1"/>
  <c r="N502" i="6"/>
  <c r="I502" i="6"/>
  <c r="M502" i="6" s="1"/>
  <c r="H502" i="6"/>
  <c r="G502" i="6" s="1"/>
  <c r="N501" i="6"/>
  <c r="I501" i="6"/>
  <c r="M501" i="6" s="1"/>
  <c r="H501" i="6"/>
  <c r="G501" i="6" s="1"/>
  <c r="N500" i="6"/>
  <c r="I500" i="6"/>
  <c r="M500" i="6" s="1"/>
  <c r="H500" i="6"/>
  <c r="G500" i="6"/>
  <c r="N499" i="6"/>
  <c r="I499" i="6"/>
  <c r="M499" i="6" s="1"/>
  <c r="H499" i="6"/>
  <c r="G499" i="6"/>
  <c r="N498" i="6"/>
  <c r="I498" i="6"/>
  <c r="M498" i="6" s="1"/>
  <c r="H498" i="6"/>
  <c r="G498" i="6" s="1"/>
  <c r="N497" i="6"/>
  <c r="I497" i="6"/>
  <c r="M497" i="6" s="1"/>
  <c r="H497" i="6"/>
  <c r="G497" i="6" s="1"/>
  <c r="N496" i="6"/>
  <c r="I496" i="6"/>
  <c r="M496" i="6" s="1"/>
  <c r="H496" i="6"/>
  <c r="G496" i="6" s="1"/>
  <c r="N495" i="6"/>
  <c r="I495" i="6"/>
  <c r="M495" i="6" s="1"/>
  <c r="H495" i="6"/>
  <c r="G495" i="6" s="1"/>
  <c r="N494" i="6"/>
  <c r="I494" i="6"/>
  <c r="M494" i="6" s="1"/>
  <c r="H494" i="6"/>
  <c r="G494" i="6" s="1"/>
  <c r="N493" i="6"/>
  <c r="I493" i="6"/>
  <c r="M493" i="6" s="1"/>
  <c r="H493" i="6"/>
  <c r="G493" i="6" s="1"/>
  <c r="N492" i="6"/>
  <c r="I492" i="6"/>
  <c r="M492" i="6" s="1"/>
  <c r="H492" i="6"/>
  <c r="G492" i="6"/>
  <c r="N491" i="6"/>
  <c r="I491" i="6"/>
  <c r="M491" i="6" s="1"/>
  <c r="H491" i="6"/>
  <c r="G491" i="6" s="1"/>
  <c r="N490" i="6"/>
  <c r="I490" i="6"/>
  <c r="M490" i="6" s="1"/>
  <c r="H490" i="6"/>
  <c r="G490" i="6"/>
  <c r="N489" i="6"/>
  <c r="I489" i="6"/>
  <c r="M489" i="6" s="1"/>
  <c r="H489" i="6"/>
  <c r="G489" i="6" s="1"/>
  <c r="N488" i="6"/>
  <c r="I488" i="6"/>
  <c r="M488" i="6" s="1"/>
  <c r="H488" i="6"/>
  <c r="G488" i="6"/>
  <c r="N487" i="6"/>
  <c r="I487" i="6"/>
  <c r="M487" i="6" s="1"/>
  <c r="H487" i="6"/>
  <c r="G487" i="6" s="1"/>
  <c r="N486" i="6"/>
  <c r="I486" i="6"/>
  <c r="M486" i="6" s="1"/>
  <c r="H486" i="6"/>
  <c r="G486" i="6" s="1"/>
  <c r="N485" i="6"/>
  <c r="I485" i="6"/>
  <c r="M485" i="6" s="1"/>
  <c r="H485" i="6"/>
  <c r="G485" i="6" s="1"/>
  <c r="N484" i="6"/>
  <c r="I484" i="6"/>
  <c r="M484" i="6" s="1"/>
  <c r="H484" i="6"/>
  <c r="G484" i="6" s="1"/>
  <c r="N483" i="6"/>
  <c r="I483" i="6"/>
  <c r="M483" i="6" s="1"/>
  <c r="H483" i="6"/>
  <c r="G483" i="6"/>
  <c r="N482" i="6"/>
  <c r="I482" i="6"/>
  <c r="M482" i="6" s="1"/>
  <c r="H482" i="6"/>
  <c r="G482" i="6" s="1"/>
  <c r="N481" i="6"/>
  <c r="I481" i="6"/>
  <c r="M481" i="6" s="1"/>
  <c r="H481" i="6"/>
  <c r="G481" i="6" s="1"/>
  <c r="N480" i="6"/>
  <c r="I480" i="6"/>
  <c r="M480" i="6" s="1"/>
  <c r="H480" i="6"/>
  <c r="G480" i="6" s="1"/>
  <c r="N479" i="6"/>
  <c r="I479" i="6"/>
  <c r="M479" i="6" s="1"/>
  <c r="H479" i="6"/>
  <c r="G479" i="6" s="1"/>
  <c r="N478" i="6"/>
  <c r="I478" i="6"/>
  <c r="M478" i="6" s="1"/>
  <c r="H478" i="6"/>
  <c r="G478" i="6" s="1"/>
  <c r="N476" i="6"/>
  <c r="I476" i="6"/>
  <c r="M476" i="6" s="1"/>
  <c r="H476" i="6"/>
  <c r="G476" i="6"/>
  <c r="N475" i="6"/>
  <c r="I475" i="6"/>
  <c r="M475" i="6" s="1"/>
  <c r="H475" i="6"/>
  <c r="G475" i="6" s="1"/>
  <c r="N474" i="6"/>
  <c r="I474" i="6"/>
  <c r="M474" i="6" s="1"/>
  <c r="H474" i="6"/>
  <c r="G474" i="6" s="1"/>
  <c r="N473" i="6"/>
  <c r="I473" i="6"/>
  <c r="M473" i="6" s="1"/>
  <c r="H473" i="6"/>
  <c r="G473" i="6" s="1"/>
  <c r="N472" i="6"/>
  <c r="I472" i="6"/>
  <c r="M472" i="6" s="1"/>
  <c r="H472" i="6"/>
  <c r="G472" i="6"/>
  <c r="N471" i="6"/>
  <c r="I471" i="6"/>
  <c r="M471" i="6" s="1"/>
  <c r="H471" i="6"/>
  <c r="G471" i="6" s="1"/>
  <c r="N470" i="6"/>
  <c r="I470" i="6"/>
  <c r="M470" i="6" s="1"/>
  <c r="H470" i="6"/>
  <c r="G470" i="6"/>
  <c r="N469" i="6"/>
  <c r="I469" i="6"/>
  <c r="M469" i="6" s="1"/>
  <c r="H469" i="6"/>
  <c r="G469" i="6" s="1"/>
  <c r="N468" i="6"/>
  <c r="I468" i="6"/>
  <c r="M468" i="6" s="1"/>
  <c r="H468" i="6"/>
  <c r="G468" i="6" s="1"/>
  <c r="N467" i="6"/>
  <c r="I467" i="6"/>
  <c r="M467" i="6" s="1"/>
  <c r="H467" i="6"/>
  <c r="G467" i="6" s="1"/>
  <c r="N466" i="6"/>
  <c r="I466" i="6"/>
  <c r="M466" i="6" s="1"/>
  <c r="H466" i="6"/>
  <c r="G466" i="6" s="1"/>
  <c r="N465" i="6"/>
  <c r="I465" i="6"/>
  <c r="M465" i="6" s="1"/>
  <c r="H465" i="6"/>
  <c r="G465" i="6" s="1"/>
  <c r="N464" i="6"/>
  <c r="I464" i="6"/>
  <c r="M464" i="6" s="1"/>
  <c r="H464" i="6"/>
  <c r="G464" i="6" s="1"/>
  <c r="N463" i="6"/>
  <c r="I463" i="6"/>
  <c r="M463" i="6" s="1"/>
  <c r="H463" i="6"/>
  <c r="G463" i="6"/>
  <c r="N462" i="6"/>
  <c r="I462" i="6"/>
  <c r="M462" i="6" s="1"/>
  <c r="H462" i="6"/>
  <c r="G462" i="6" s="1"/>
  <c r="N461" i="6"/>
  <c r="I461" i="6"/>
  <c r="M461" i="6" s="1"/>
  <c r="H461" i="6"/>
  <c r="G461" i="6" s="1"/>
  <c r="N460" i="6"/>
  <c r="I460" i="6"/>
  <c r="M460" i="6" s="1"/>
  <c r="H460" i="6"/>
  <c r="G460" i="6" s="1"/>
  <c r="N459" i="6"/>
  <c r="I459" i="6"/>
  <c r="M459" i="6" s="1"/>
  <c r="H459" i="6"/>
  <c r="G459" i="6" s="1"/>
  <c r="N458" i="6"/>
  <c r="I458" i="6"/>
  <c r="M458" i="6" s="1"/>
  <c r="H458" i="6"/>
  <c r="G458" i="6" s="1"/>
  <c r="N457" i="6"/>
  <c r="I457" i="6"/>
  <c r="M457" i="6" s="1"/>
  <c r="H457" i="6"/>
  <c r="G457" i="6"/>
  <c r="N456" i="6"/>
  <c r="I456" i="6"/>
  <c r="M456" i="6" s="1"/>
  <c r="H456" i="6"/>
  <c r="G456" i="6" s="1"/>
  <c r="N455" i="6"/>
  <c r="I455" i="6"/>
  <c r="M455" i="6" s="1"/>
  <c r="H455" i="6"/>
  <c r="G455" i="6" s="1"/>
  <c r="N454" i="6"/>
  <c r="I454" i="6"/>
  <c r="M454" i="6" s="1"/>
  <c r="H454" i="6"/>
  <c r="G454" i="6" s="1"/>
  <c r="N453" i="6"/>
  <c r="I453" i="6"/>
  <c r="M453" i="6" s="1"/>
  <c r="H453" i="6"/>
  <c r="G453" i="6" s="1"/>
  <c r="N452" i="6"/>
  <c r="I452" i="6"/>
  <c r="M452" i="6" s="1"/>
  <c r="H452" i="6"/>
  <c r="G452" i="6"/>
  <c r="N451" i="6"/>
  <c r="I451" i="6"/>
  <c r="M451" i="6" s="1"/>
  <c r="H451" i="6"/>
  <c r="G451" i="6"/>
  <c r="N450" i="6"/>
  <c r="I450" i="6"/>
  <c r="M450" i="6" s="1"/>
  <c r="H450" i="6"/>
  <c r="G450" i="6" s="1"/>
  <c r="N449" i="6"/>
  <c r="I449" i="6"/>
  <c r="M449" i="6" s="1"/>
  <c r="H449" i="6"/>
  <c r="G449" i="6" s="1"/>
  <c r="N448" i="6"/>
  <c r="I448" i="6"/>
  <c r="M448" i="6" s="1"/>
  <c r="H448" i="6"/>
  <c r="G448" i="6"/>
  <c r="N446" i="6"/>
  <c r="I446" i="6"/>
  <c r="M446" i="6" s="1"/>
  <c r="H446" i="6"/>
  <c r="G446" i="6" s="1"/>
  <c r="N445" i="6"/>
  <c r="I445" i="6"/>
  <c r="M445" i="6" s="1"/>
  <c r="H445" i="6"/>
  <c r="G445" i="6" s="1"/>
  <c r="N444" i="6"/>
  <c r="I444" i="6"/>
  <c r="M444" i="6" s="1"/>
  <c r="H444" i="6"/>
  <c r="G444" i="6"/>
  <c r="N443" i="6"/>
  <c r="I443" i="6"/>
  <c r="M443" i="6" s="1"/>
  <c r="H443" i="6"/>
  <c r="G443" i="6" s="1"/>
  <c r="N442" i="6"/>
  <c r="I442" i="6"/>
  <c r="M442" i="6" s="1"/>
  <c r="H442" i="6"/>
  <c r="G442" i="6"/>
  <c r="N441" i="6"/>
  <c r="I441" i="6"/>
  <c r="M441" i="6" s="1"/>
  <c r="H441" i="6"/>
  <c r="G441" i="6" s="1"/>
  <c r="N440" i="6"/>
  <c r="I440" i="6"/>
  <c r="M440" i="6" s="1"/>
  <c r="H440" i="6"/>
  <c r="G440" i="6"/>
  <c r="N439" i="6"/>
  <c r="I439" i="6"/>
  <c r="M439" i="6" s="1"/>
  <c r="H439" i="6"/>
  <c r="G439" i="6" s="1"/>
  <c r="N438" i="6"/>
  <c r="I438" i="6"/>
  <c r="M438" i="6" s="1"/>
  <c r="H438" i="6"/>
  <c r="G438" i="6" s="1"/>
  <c r="N435" i="6"/>
  <c r="I435" i="6"/>
  <c r="M435" i="6" s="1"/>
  <c r="H435" i="6"/>
  <c r="G435" i="6" s="1"/>
  <c r="N434" i="6"/>
  <c r="I434" i="6"/>
  <c r="M434" i="6" s="1"/>
  <c r="H434" i="6"/>
  <c r="G434" i="6" s="1"/>
  <c r="N433" i="6"/>
  <c r="I433" i="6"/>
  <c r="M433" i="6" s="1"/>
  <c r="H433" i="6"/>
  <c r="G433" i="6" s="1"/>
  <c r="N432" i="6"/>
  <c r="I432" i="6"/>
  <c r="M432" i="6" s="1"/>
  <c r="H432" i="6"/>
  <c r="G432" i="6"/>
  <c r="N431" i="6"/>
  <c r="I431" i="6"/>
  <c r="M431" i="6" s="1"/>
  <c r="H431" i="6"/>
  <c r="G431" i="6" s="1"/>
  <c r="N430" i="6"/>
  <c r="I430" i="6"/>
  <c r="M430" i="6" s="1"/>
  <c r="H430" i="6"/>
  <c r="G430" i="6" s="1"/>
  <c r="N429" i="6"/>
  <c r="I429" i="6"/>
  <c r="M429" i="6" s="1"/>
  <c r="H429" i="6"/>
  <c r="G429" i="6" s="1"/>
  <c r="N428" i="6"/>
  <c r="I428" i="6"/>
  <c r="M428" i="6" s="1"/>
  <c r="H428" i="6"/>
  <c r="G428" i="6" s="1"/>
  <c r="N427" i="6"/>
  <c r="I427" i="6"/>
  <c r="M427" i="6" s="1"/>
  <c r="H427" i="6"/>
  <c r="G427" i="6"/>
  <c r="N426" i="6"/>
  <c r="I426" i="6"/>
  <c r="M426" i="6" s="1"/>
  <c r="H426" i="6"/>
  <c r="G426" i="6" s="1"/>
  <c r="N425" i="6"/>
  <c r="I425" i="6"/>
  <c r="M425" i="6" s="1"/>
  <c r="H425" i="6"/>
  <c r="G425" i="6" s="1"/>
  <c r="N424" i="6"/>
  <c r="I424" i="6"/>
  <c r="M424" i="6" s="1"/>
  <c r="H424" i="6"/>
  <c r="G424" i="6" s="1"/>
  <c r="N423" i="6"/>
  <c r="I423" i="6"/>
  <c r="M423" i="6" s="1"/>
  <c r="H423" i="6"/>
  <c r="G423" i="6" s="1"/>
  <c r="N422" i="6"/>
  <c r="I422" i="6"/>
  <c r="M422" i="6" s="1"/>
  <c r="H422" i="6"/>
  <c r="G422" i="6" s="1"/>
  <c r="N421" i="6"/>
  <c r="I421" i="6"/>
  <c r="M421" i="6" s="1"/>
  <c r="H421" i="6"/>
  <c r="G421" i="6" s="1"/>
  <c r="N420" i="6"/>
  <c r="I420" i="6"/>
  <c r="M420" i="6" s="1"/>
  <c r="H420" i="6"/>
  <c r="G420" i="6" s="1"/>
  <c r="N419" i="6"/>
  <c r="I419" i="6"/>
  <c r="M419" i="6" s="1"/>
  <c r="H419" i="6"/>
  <c r="G419" i="6"/>
  <c r="N418" i="6"/>
  <c r="I418" i="6"/>
  <c r="M418" i="6" s="1"/>
  <c r="H418" i="6"/>
  <c r="G418" i="6" s="1"/>
  <c r="N417" i="6"/>
  <c r="I417" i="6"/>
  <c r="M417" i="6" s="1"/>
  <c r="H417" i="6"/>
  <c r="G417" i="6" s="1"/>
  <c r="N416" i="6"/>
  <c r="I416" i="6"/>
  <c r="M416" i="6" s="1"/>
  <c r="H416" i="6"/>
  <c r="G416" i="6" s="1"/>
  <c r="N415" i="6"/>
  <c r="I415" i="6"/>
  <c r="M415" i="6" s="1"/>
  <c r="H415" i="6"/>
  <c r="G415" i="6" s="1"/>
  <c r="N414" i="6"/>
  <c r="I414" i="6"/>
  <c r="M414" i="6" s="1"/>
  <c r="H414" i="6"/>
  <c r="G414" i="6"/>
  <c r="N413" i="6"/>
  <c r="I413" i="6"/>
  <c r="M413" i="6" s="1"/>
  <c r="H413" i="6"/>
  <c r="G413" i="6" s="1"/>
  <c r="N412" i="6"/>
  <c r="I412" i="6"/>
  <c r="M412" i="6" s="1"/>
  <c r="H412" i="6"/>
  <c r="G412" i="6"/>
  <c r="N411" i="6"/>
  <c r="I411" i="6"/>
  <c r="M411" i="6" s="1"/>
  <c r="H411" i="6"/>
  <c r="G411" i="6" s="1"/>
  <c r="N410" i="6"/>
  <c r="I410" i="6"/>
  <c r="M410" i="6" s="1"/>
  <c r="H410" i="6"/>
  <c r="G410" i="6" s="1"/>
  <c r="N409" i="6"/>
  <c r="I409" i="6"/>
  <c r="M409" i="6" s="1"/>
  <c r="H409" i="6"/>
  <c r="G409" i="6" s="1"/>
  <c r="N408" i="6"/>
  <c r="I408" i="6"/>
  <c r="M408" i="6" s="1"/>
  <c r="H408" i="6"/>
  <c r="G408" i="6" s="1"/>
  <c r="N407" i="6"/>
  <c r="I407" i="6"/>
  <c r="M407" i="6" s="1"/>
  <c r="H407" i="6"/>
  <c r="G407" i="6" s="1"/>
  <c r="N405" i="6"/>
  <c r="I405" i="6"/>
  <c r="M405" i="6" s="1"/>
  <c r="H405" i="6"/>
  <c r="G405" i="6"/>
  <c r="N404" i="6"/>
  <c r="I404" i="6"/>
  <c r="M404" i="6" s="1"/>
  <c r="H404" i="6"/>
  <c r="G404" i="6" s="1"/>
  <c r="N403" i="6"/>
  <c r="I403" i="6"/>
  <c r="M403" i="6" s="1"/>
  <c r="H403" i="6"/>
  <c r="G403" i="6" s="1"/>
  <c r="N402" i="6"/>
  <c r="I402" i="6"/>
  <c r="M402" i="6" s="1"/>
  <c r="H402" i="6"/>
  <c r="G402" i="6" s="1"/>
  <c r="N401" i="6"/>
  <c r="I401" i="6"/>
  <c r="M401" i="6" s="1"/>
  <c r="H401" i="6"/>
  <c r="G401" i="6" s="1"/>
  <c r="N400" i="6"/>
  <c r="I400" i="6"/>
  <c r="M400" i="6" s="1"/>
  <c r="H400" i="6"/>
  <c r="G400" i="6" s="1"/>
  <c r="N399" i="6"/>
  <c r="I399" i="6"/>
  <c r="M399" i="6" s="1"/>
  <c r="H399" i="6"/>
  <c r="G399" i="6"/>
  <c r="N398" i="6"/>
  <c r="I398" i="6"/>
  <c r="M398" i="6" s="1"/>
  <c r="H398" i="6"/>
  <c r="G398" i="6"/>
  <c r="N397" i="6"/>
  <c r="I397" i="6"/>
  <c r="M397" i="6" s="1"/>
  <c r="H397" i="6"/>
  <c r="G397" i="6" s="1"/>
  <c r="N396" i="6"/>
  <c r="I396" i="6"/>
  <c r="M396" i="6" s="1"/>
  <c r="H396" i="6"/>
  <c r="G396" i="6" s="1"/>
  <c r="N395" i="6"/>
  <c r="I395" i="6"/>
  <c r="M395" i="6" s="1"/>
  <c r="H395" i="6"/>
  <c r="G395" i="6"/>
  <c r="N394" i="6"/>
  <c r="I394" i="6"/>
  <c r="M394" i="6" s="1"/>
  <c r="H394" i="6"/>
  <c r="G394" i="6" s="1"/>
  <c r="N393" i="6"/>
  <c r="I393" i="6"/>
  <c r="M393" i="6" s="1"/>
  <c r="H393" i="6"/>
  <c r="G393" i="6"/>
  <c r="N392" i="6"/>
  <c r="I392" i="6"/>
  <c r="M392" i="6" s="1"/>
  <c r="H392" i="6"/>
  <c r="G392" i="6" s="1"/>
  <c r="N391" i="6"/>
  <c r="I391" i="6"/>
  <c r="M391" i="6" s="1"/>
  <c r="H391" i="6"/>
  <c r="G391" i="6" s="1"/>
  <c r="N390" i="6"/>
  <c r="I390" i="6"/>
  <c r="M390" i="6" s="1"/>
  <c r="H390" i="6"/>
  <c r="G390" i="6" s="1"/>
  <c r="N389" i="6"/>
  <c r="I389" i="6"/>
  <c r="M389" i="6" s="1"/>
  <c r="H389" i="6"/>
  <c r="G389" i="6" s="1"/>
  <c r="N388" i="6"/>
  <c r="I388" i="6"/>
  <c r="M388" i="6" s="1"/>
  <c r="H388" i="6"/>
  <c r="G388" i="6" s="1"/>
  <c r="N387" i="6"/>
  <c r="I387" i="6"/>
  <c r="M387" i="6" s="1"/>
  <c r="H387" i="6"/>
  <c r="G387" i="6" s="1"/>
  <c r="N386" i="6"/>
  <c r="I386" i="6"/>
  <c r="M386" i="6" s="1"/>
  <c r="H386" i="6"/>
  <c r="G386" i="6" s="1"/>
  <c r="N385" i="6"/>
  <c r="I385" i="6"/>
  <c r="M385" i="6" s="1"/>
  <c r="H385" i="6"/>
  <c r="G385" i="6" s="1"/>
  <c r="N384" i="6"/>
  <c r="I384" i="6"/>
  <c r="M384" i="6" s="1"/>
  <c r="H384" i="6"/>
  <c r="G384" i="6" s="1"/>
  <c r="N383" i="6"/>
  <c r="I383" i="6"/>
  <c r="M383" i="6" s="1"/>
  <c r="H383" i="6"/>
  <c r="G383" i="6" s="1"/>
  <c r="N382" i="6"/>
  <c r="I382" i="6"/>
  <c r="M382" i="6" s="1"/>
  <c r="H382" i="6"/>
  <c r="G382" i="6" s="1"/>
  <c r="N381" i="6"/>
  <c r="I381" i="6"/>
  <c r="M381" i="6" s="1"/>
  <c r="H381" i="6"/>
  <c r="G381" i="6" s="1"/>
  <c r="N380" i="6"/>
  <c r="I380" i="6"/>
  <c r="M380" i="6" s="1"/>
  <c r="H380" i="6"/>
  <c r="G380" i="6" s="1"/>
  <c r="N379" i="6"/>
  <c r="I379" i="6"/>
  <c r="M379" i="6" s="1"/>
  <c r="H379" i="6"/>
  <c r="G379" i="6"/>
  <c r="N378" i="6"/>
  <c r="I378" i="6"/>
  <c r="M378" i="6" s="1"/>
  <c r="H378" i="6"/>
  <c r="G378" i="6"/>
  <c r="N377" i="6"/>
  <c r="I377" i="6"/>
  <c r="M377" i="6" s="1"/>
  <c r="H377" i="6"/>
  <c r="G377" i="6" s="1"/>
  <c r="N375" i="6"/>
  <c r="I375" i="6"/>
  <c r="M375" i="6" s="1"/>
  <c r="H375" i="6"/>
  <c r="G375" i="6" s="1"/>
  <c r="N374" i="6"/>
  <c r="I374" i="6"/>
  <c r="M374" i="6" s="1"/>
  <c r="H374" i="6"/>
  <c r="G374" i="6" s="1"/>
  <c r="N373" i="6"/>
  <c r="I373" i="6"/>
  <c r="M373" i="6" s="1"/>
  <c r="H373" i="6"/>
  <c r="G373" i="6"/>
  <c r="N372" i="6"/>
  <c r="I372" i="6"/>
  <c r="M372" i="6" s="1"/>
  <c r="H372" i="6"/>
  <c r="G372" i="6" s="1"/>
  <c r="N371" i="6"/>
  <c r="I371" i="6"/>
  <c r="M371" i="6" s="1"/>
  <c r="H371" i="6"/>
  <c r="G371" i="6" s="1"/>
  <c r="N370" i="6"/>
  <c r="I370" i="6"/>
  <c r="M370" i="6" s="1"/>
  <c r="H370" i="6"/>
  <c r="G370" i="6" s="1"/>
  <c r="N369" i="6"/>
  <c r="I369" i="6"/>
  <c r="M369" i="6" s="1"/>
  <c r="H369" i="6"/>
  <c r="G369" i="6" s="1"/>
  <c r="N368" i="6"/>
  <c r="I368" i="6"/>
  <c r="M368" i="6" s="1"/>
  <c r="H368" i="6"/>
  <c r="G368" i="6"/>
  <c r="N367" i="6"/>
  <c r="I367" i="6"/>
  <c r="M367" i="6" s="1"/>
  <c r="H367" i="6"/>
  <c r="G367" i="6" s="1"/>
  <c r="N366" i="6"/>
  <c r="I366" i="6"/>
  <c r="M366" i="6" s="1"/>
  <c r="H366" i="6"/>
  <c r="G366" i="6" s="1"/>
  <c r="N365" i="6"/>
  <c r="I365" i="6"/>
  <c r="M365" i="6" s="1"/>
  <c r="H365" i="6"/>
  <c r="G365" i="6"/>
  <c r="N364" i="6"/>
  <c r="I364" i="6"/>
  <c r="M364" i="6" s="1"/>
  <c r="H364" i="6"/>
  <c r="G364" i="6" s="1"/>
  <c r="N363" i="6"/>
  <c r="I363" i="6"/>
  <c r="M363" i="6" s="1"/>
  <c r="H363" i="6"/>
  <c r="G363" i="6" s="1"/>
  <c r="N362" i="6"/>
  <c r="I362" i="6"/>
  <c r="M362" i="6" s="1"/>
  <c r="H362" i="6"/>
  <c r="G362" i="6"/>
  <c r="N361" i="6"/>
  <c r="I361" i="6"/>
  <c r="M361" i="6" s="1"/>
  <c r="H361" i="6"/>
  <c r="G361" i="6" s="1"/>
  <c r="N360" i="6"/>
  <c r="I360" i="6"/>
  <c r="M360" i="6" s="1"/>
  <c r="H360" i="6"/>
  <c r="G360" i="6" s="1"/>
  <c r="N359" i="6"/>
  <c r="I359" i="6"/>
  <c r="M359" i="6" s="1"/>
  <c r="H359" i="6"/>
  <c r="G359" i="6"/>
  <c r="N358" i="6"/>
  <c r="I358" i="6"/>
  <c r="M358" i="6" s="1"/>
  <c r="H358" i="6"/>
  <c r="G358" i="6" s="1"/>
  <c r="N357" i="6"/>
  <c r="I357" i="6"/>
  <c r="M357" i="6" s="1"/>
  <c r="H357" i="6"/>
  <c r="G357" i="6" s="1"/>
  <c r="N356" i="6"/>
  <c r="I356" i="6"/>
  <c r="M356" i="6" s="1"/>
  <c r="H356" i="6"/>
  <c r="G356" i="6" s="1"/>
  <c r="N355" i="6"/>
  <c r="I355" i="6"/>
  <c r="M355" i="6" s="1"/>
  <c r="H355" i="6"/>
  <c r="G355" i="6" s="1"/>
  <c r="N354" i="6"/>
  <c r="I354" i="6"/>
  <c r="M354" i="6" s="1"/>
  <c r="H354" i="6"/>
  <c r="G354" i="6" s="1"/>
  <c r="N353" i="6"/>
  <c r="I353" i="6"/>
  <c r="M353" i="6" s="1"/>
  <c r="H353" i="6"/>
  <c r="G353" i="6" s="1"/>
  <c r="N352" i="6"/>
  <c r="I352" i="6"/>
  <c r="M352" i="6" s="1"/>
  <c r="H352" i="6"/>
  <c r="G352" i="6" s="1"/>
  <c r="N351" i="6"/>
  <c r="I351" i="6"/>
  <c r="M351" i="6" s="1"/>
  <c r="H351" i="6"/>
  <c r="G351" i="6" s="1"/>
  <c r="N350" i="6"/>
  <c r="I350" i="6"/>
  <c r="M350" i="6" s="1"/>
  <c r="H350" i="6"/>
  <c r="G350" i="6" s="1"/>
  <c r="N349" i="6"/>
  <c r="I349" i="6"/>
  <c r="M349" i="6" s="1"/>
  <c r="H349" i="6"/>
  <c r="G349" i="6" s="1"/>
  <c r="N348" i="6"/>
  <c r="I348" i="6"/>
  <c r="M348" i="6" s="1"/>
  <c r="H348" i="6"/>
  <c r="G348" i="6" s="1"/>
  <c r="N347" i="6"/>
  <c r="I347" i="6"/>
  <c r="M347" i="6" s="1"/>
  <c r="H347" i="6"/>
  <c r="G347" i="6" s="1"/>
  <c r="N345" i="6"/>
  <c r="I345" i="6"/>
  <c r="M345" i="6" s="1"/>
  <c r="H345" i="6"/>
  <c r="G345" i="6" s="1"/>
  <c r="N344" i="6"/>
  <c r="I344" i="6"/>
  <c r="M344" i="6" s="1"/>
  <c r="H344" i="6"/>
  <c r="G344" i="6" s="1"/>
  <c r="N343" i="6"/>
  <c r="I343" i="6"/>
  <c r="M343" i="6" s="1"/>
  <c r="H343" i="6"/>
  <c r="G343" i="6" s="1"/>
  <c r="N342" i="6"/>
  <c r="I342" i="6"/>
  <c r="M342" i="6" s="1"/>
  <c r="H342" i="6"/>
  <c r="G342" i="6" s="1"/>
  <c r="N341" i="6"/>
  <c r="I341" i="6"/>
  <c r="M341" i="6" s="1"/>
  <c r="H341" i="6"/>
  <c r="G341" i="6" s="1"/>
  <c r="N340" i="6"/>
  <c r="I340" i="6"/>
  <c r="M340" i="6" s="1"/>
  <c r="H340" i="6"/>
  <c r="G340" i="6" s="1"/>
  <c r="N339" i="6"/>
  <c r="I339" i="6"/>
  <c r="M339" i="6" s="1"/>
  <c r="H339" i="6"/>
  <c r="G339" i="6" s="1"/>
  <c r="N338" i="6"/>
  <c r="I338" i="6"/>
  <c r="M338" i="6" s="1"/>
  <c r="H338" i="6"/>
  <c r="G338" i="6"/>
  <c r="N337" i="6"/>
  <c r="I337" i="6"/>
  <c r="M337" i="6" s="1"/>
  <c r="H337" i="6"/>
  <c r="G337" i="6" s="1"/>
  <c r="N336" i="6"/>
  <c r="I336" i="6"/>
  <c r="M336" i="6" s="1"/>
  <c r="H336" i="6"/>
  <c r="G336" i="6" s="1"/>
  <c r="N335" i="6"/>
  <c r="I335" i="6"/>
  <c r="M335" i="6" s="1"/>
  <c r="H335" i="6"/>
  <c r="G335" i="6" s="1"/>
  <c r="N334" i="6"/>
  <c r="I334" i="6"/>
  <c r="M334" i="6" s="1"/>
  <c r="H334" i="6"/>
  <c r="G334" i="6" s="1"/>
  <c r="N333" i="6"/>
  <c r="I333" i="6"/>
  <c r="M333" i="6" s="1"/>
  <c r="H333" i="6"/>
  <c r="G333" i="6" s="1"/>
  <c r="N332" i="6"/>
  <c r="I332" i="6"/>
  <c r="M332" i="6" s="1"/>
  <c r="H332" i="6"/>
  <c r="G332" i="6" s="1"/>
  <c r="N331" i="6"/>
  <c r="I331" i="6"/>
  <c r="M331" i="6" s="1"/>
  <c r="H331" i="6"/>
  <c r="G331" i="6" s="1"/>
  <c r="N330" i="6"/>
  <c r="I330" i="6"/>
  <c r="M330" i="6" s="1"/>
  <c r="H330" i="6"/>
  <c r="G330" i="6" s="1"/>
  <c r="N329" i="6"/>
  <c r="I329" i="6"/>
  <c r="M329" i="6" s="1"/>
  <c r="H329" i="6"/>
  <c r="G329" i="6" s="1"/>
  <c r="N328" i="6"/>
  <c r="I328" i="6"/>
  <c r="M328" i="6" s="1"/>
  <c r="H328" i="6"/>
  <c r="G328" i="6" s="1"/>
  <c r="N327" i="6"/>
  <c r="I327" i="6"/>
  <c r="M327" i="6" s="1"/>
  <c r="H327" i="6"/>
  <c r="G327" i="6" s="1"/>
  <c r="N326" i="6"/>
  <c r="I326" i="6"/>
  <c r="M326" i="6" s="1"/>
  <c r="H326" i="6"/>
  <c r="G326" i="6"/>
  <c r="N325" i="6"/>
  <c r="I325" i="6"/>
  <c r="M325" i="6" s="1"/>
  <c r="H325" i="6"/>
  <c r="G325" i="6" s="1"/>
  <c r="N324" i="6"/>
  <c r="I324" i="6"/>
  <c r="M324" i="6" s="1"/>
  <c r="H324" i="6"/>
  <c r="G324" i="6" s="1"/>
  <c r="N323" i="6"/>
  <c r="I323" i="6"/>
  <c r="M323" i="6" s="1"/>
  <c r="H323" i="6"/>
  <c r="G323" i="6" s="1"/>
  <c r="N322" i="6"/>
  <c r="I322" i="6"/>
  <c r="M322" i="6" s="1"/>
  <c r="H322" i="6"/>
  <c r="G322" i="6" s="1"/>
  <c r="N321" i="6"/>
  <c r="I321" i="6"/>
  <c r="M321" i="6" s="1"/>
  <c r="H321" i="6"/>
  <c r="G321" i="6" s="1"/>
  <c r="N320" i="6"/>
  <c r="I320" i="6"/>
  <c r="M320" i="6" s="1"/>
  <c r="H320" i="6"/>
  <c r="G320" i="6" s="1"/>
  <c r="N319" i="6"/>
  <c r="I319" i="6"/>
  <c r="M319" i="6" s="1"/>
  <c r="H319" i="6"/>
  <c r="G319" i="6" s="1"/>
  <c r="N318" i="6"/>
  <c r="I318" i="6"/>
  <c r="M318" i="6" s="1"/>
  <c r="H318" i="6"/>
  <c r="G318" i="6" s="1"/>
  <c r="N317" i="6"/>
  <c r="I317" i="6"/>
  <c r="M317" i="6" s="1"/>
  <c r="H317" i="6"/>
  <c r="G317" i="6"/>
  <c r="N315" i="6"/>
  <c r="I315" i="6"/>
  <c r="M315" i="6" s="1"/>
  <c r="H315" i="6"/>
  <c r="G315" i="6" s="1"/>
  <c r="N314" i="6"/>
  <c r="I314" i="6"/>
  <c r="M314" i="6" s="1"/>
  <c r="H314" i="6"/>
  <c r="G314" i="6" s="1"/>
  <c r="N313" i="6"/>
  <c r="I313" i="6"/>
  <c r="M313" i="6" s="1"/>
  <c r="H313" i="6"/>
  <c r="G313" i="6" s="1"/>
  <c r="N312" i="6"/>
  <c r="I312" i="6"/>
  <c r="M312" i="6" s="1"/>
  <c r="H312" i="6"/>
  <c r="G312" i="6" s="1"/>
  <c r="N311" i="6"/>
  <c r="I311" i="6"/>
  <c r="M311" i="6" s="1"/>
  <c r="H311" i="6"/>
  <c r="G311" i="6" s="1"/>
  <c r="N310" i="6"/>
  <c r="I310" i="6"/>
  <c r="M310" i="6" s="1"/>
  <c r="H310" i="6"/>
  <c r="G310" i="6" s="1"/>
  <c r="N309" i="6"/>
  <c r="I309" i="6"/>
  <c r="M309" i="6" s="1"/>
  <c r="H309" i="6"/>
  <c r="G309" i="6"/>
  <c r="N308" i="6"/>
  <c r="I308" i="6"/>
  <c r="M308" i="6" s="1"/>
  <c r="H308" i="6"/>
  <c r="G308" i="6" s="1"/>
  <c r="N307" i="6"/>
  <c r="I307" i="6"/>
  <c r="M307" i="6" s="1"/>
  <c r="H307" i="6"/>
  <c r="G307" i="6"/>
  <c r="N304" i="6"/>
  <c r="I304" i="6"/>
  <c r="M304" i="6" s="1"/>
  <c r="H304" i="6"/>
  <c r="G304" i="6" s="1"/>
  <c r="N303" i="6"/>
  <c r="I303" i="6"/>
  <c r="M303" i="6" s="1"/>
  <c r="H303" i="6"/>
  <c r="G303" i="6" s="1"/>
  <c r="N302" i="6"/>
  <c r="I302" i="6"/>
  <c r="M302" i="6" s="1"/>
  <c r="H302" i="6"/>
  <c r="G302" i="6" s="1"/>
  <c r="N301" i="6"/>
  <c r="I301" i="6"/>
  <c r="M301" i="6" s="1"/>
  <c r="H301" i="6"/>
  <c r="G301" i="6" s="1"/>
  <c r="N300" i="6"/>
  <c r="I300" i="6"/>
  <c r="M300" i="6" s="1"/>
  <c r="H300" i="6"/>
  <c r="G300" i="6" s="1"/>
  <c r="N299" i="6"/>
  <c r="I299" i="6"/>
  <c r="M299" i="6" s="1"/>
  <c r="H299" i="6"/>
  <c r="G299" i="6"/>
  <c r="N298" i="6"/>
  <c r="I298" i="6"/>
  <c r="M298" i="6" s="1"/>
  <c r="H298" i="6"/>
  <c r="G298" i="6"/>
  <c r="N297" i="6"/>
  <c r="I297" i="6"/>
  <c r="M297" i="6" s="1"/>
  <c r="H297" i="6"/>
  <c r="G297" i="6" s="1"/>
  <c r="N296" i="6"/>
  <c r="I296" i="6"/>
  <c r="M296" i="6" s="1"/>
  <c r="H296" i="6"/>
  <c r="G296" i="6" s="1"/>
  <c r="N295" i="6"/>
  <c r="I295" i="6"/>
  <c r="M295" i="6" s="1"/>
  <c r="H295" i="6"/>
  <c r="G295" i="6" s="1"/>
  <c r="N294" i="6"/>
  <c r="I294" i="6"/>
  <c r="M294" i="6" s="1"/>
  <c r="H294" i="6"/>
  <c r="G294" i="6" s="1"/>
  <c r="N293" i="6"/>
  <c r="I293" i="6"/>
  <c r="M293" i="6" s="1"/>
  <c r="H293" i="6"/>
  <c r="G293" i="6" s="1"/>
  <c r="N292" i="6"/>
  <c r="I292" i="6"/>
  <c r="M292" i="6" s="1"/>
  <c r="H292" i="6"/>
  <c r="G292" i="6" s="1"/>
  <c r="N291" i="6"/>
  <c r="I291" i="6"/>
  <c r="M291" i="6" s="1"/>
  <c r="H291" i="6"/>
  <c r="G291" i="6" s="1"/>
  <c r="N290" i="6"/>
  <c r="I290" i="6"/>
  <c r="M290" i="6" s="1"/>
  <c r="H290" i="6"/>
  <c r="G290" i="6" s="1"/>
  <c r="N289" i="6"/>
  <c r="I289" i="6"/>
  <c r="M289" i="6" s="1"/>
  <c r="H289" i="6"/>
  <c r="G289" i="6" s="1"/>
  <c r="N288" i="6"/>
  <c r="I288" i="6"/>
  <c r="M288" i="6" s="1"/>
  <c r="H288" i="6"/>
  <c r="G288" i="6" s="1"/>
  <c r="N287" i="6"/>
  <c r="I287" i="6"/>
  <c r="M287" i="6" s="1"/>
  <c r="H287" i="6"/>
  <c r="G287" i="6" s="1"/>
  <c r="N286" i="6"/>
  <c r="I286" i="6"/>
  <c r="M286" i="6" s="1"/>
  <c r="H286" i="6"/>
  <c r="G286" i="6" s="1"/>
  <c r="N285" i="6"/>
  <c r="I285" i="6"/>
  <c r="M285" i="6" s="1"/>
  <c r="H285" i="6"/>
  <c r="G285" i="6" s="1"/>
  <c r="N284" i="6"/>
  <c r="I284" i="6"/>
  <c r="M284" i="6" s="1"/>
  <c r="H284" i="6"/>
  <c r="G284" i="6" s="1"/>
  <c r="N283" i="6"/>
  <c r="I283" i="6"/>
  <c r="M283" i="6" s="1"/>
  <c r="H283" i="6"/>
  <c r="G283" i="6" s="1"/>
  <c r="N282" i="6"/>
  <c r="I282" i="6"/>
  <c r="M282" i="6" s="1"/>
  <c r="H282" i="6"/>
  <c r="G282" i="6" s="1"/>
  <c r="N281" i="6"/>
  <c r="I281" i="6"/>
  <c r="M281" i="6" s="1"/>
  <c r="H281" i="6"/>
  <c r="G281" i="6"/>
  <c r="N280" i="6"/>
  <c r="I280" i="6"/>
  <c r="M280" i="6" s="1"/>
  <c r="H280" i="6"/>
  <c r="G280" i="6" s="1"/>
  <c r="N279" i="6"/>
  <c r="I279" i="6"/>
  <c r="M279" i="6" s="1"/>
  <c r="H279" i="6"/>
  <c r="G279" i="6" s="1"/>
  <c r="N278" i="6"/>
  <c r="I278" i="6"/>
  <c r="M278" i="6" s="1"/>
  <c r="H278" i="6"/>
  <c r="G278" i="6" s="1"/>
  <c r="N277" i="6"/>
  <c r="I277" i="6"/>
  <c r="M277" i="6" s="1"/>
  <c r="H277" i="6"/>
  <c r="G277" i="6" s="1"/>
  <c r="N276" i="6"/>
  <c r="I276" i="6"/>
  <c r="M276" i="6" s="1"/>
  <c r="H276" i="6"/>
  <c r="G276" i="6"/>
  <c r="N274" i="6"/>
  <c r="I274" i="6"/>
  <c r="M274" i="6" s="1"/>
  <c r="H274" i="6"/>
  <c r="G274" i="6" s="1"/>
  <c r="N273" i="6"/>
  <c r="I273" i="6"/>
  <c r="M273" i="6" s="1"/>
  <c r="H273" i="6"/>
  <c r="G273" i="6" s="1"/>
  <c r="N272" i="6"/>
  <c r="I272" i="6"/>
  <c r="M272" i="6" s="1"/>
  <c r="H272" i="6"/>
  <c r="G272" i="6" s="1"/>
  <c r="N271" i="6"/>
  <c r="I271" i="6"/>
  <c r="M271" i="6" s="1"/>
  <c r="H271" i="6"/>
  <c r="G271" i="6" s="1"/>
  <c r="N270" i="6"/>
  <c r="I270" i="6"/>
  <c r="M270" i="6" s="1"/>
  <c r="H270" i="6"/>
  <c r="G270" i="6" s="1"/>
  <c r="N269" i="6"/>
  <c r="I269" i="6"/>
  <c r="M269" i="6" s="1"/>
  <c r="H269" i="6"/>
  <c r="G269" i="6" s="1"/>
  <c r="N268" i="6"/>
  <c r="I268" i="6"/>
  <c r="M268" i="6" s="1"/>
  <c r="H268" i="6"/>
  <c r="G268" i="6"/>
  <c r="N267" i="6"/>
  <c r="I267" i="6"/>
  <c r="M267" i="6" s="1"/>
  <c r="H267" i="6"/>
  <c r="G267" i="6" s="1"/>
  <c r="N266" i="6"/>
  <c r="I266" i="6"/>
  <c r="M266" i="6" s="1"/>
  <c r="H266" i="6"/>
  <c r="G266" i="6" s="1"/>
  <c r="N265" i="6"/>
  <c r="I265" i="6"/>
  <c r="M265" i="6" s="1"/>
  <c r="H265" i="6"/>
  <c r="G265" i="6" s="1"/>
  <c r="N264" i="6"/>
  <c r="I264" i="6"/>
  <c r="M264" i="6" s="1"/>
  <c r="H264" i="6"/>
  <c r="G264" i="6" s="1"/>
  <c r="N263" i="6"/>
  <c r="I263" i="6"/>
  <c r="M263" i="6" s="1"/>
  <c r="H263" i="6"/>
  <c r="G263" i="6" s="1"/>
  <c r="N262" i="6"/>
  <c r="I262" i="6"/>
  <c r="M262" i="6" s="1"/>
  <c r="H262" i="6"/>
  <c r="G262" i="6" s="1"/>
  <c r="N261" i="6"/>
  <c r="I261" i="6"/>
  <c r="M261" i="6" s="1"/>
  <c r="H261" i="6"/>
  <c r="G261" i="6" s="1"/>
  <c r="N260" i="6"/>
  <c r="I260" i="6"/>
  <c r="M260" i="6" s="1"/>
  <c r="H260" i="6"/>
  <c r="G260" i="6" s="1"/>
  <c r="N259" i="6"/>
  <c r="I259" i="6"/>
  <c r="M259" i="6" s="1"/>
  <c r="H259" i="6"/>
  <c r="G259" i="6" s="1"/>
  <c r="N258" i="6"/>
  <c r="I258" i="6"/>
  <c r="M258" i="6" s="1"/>
  <c r="H258" i="6"/>
  <c r="G258" i="6" s="1"/>
  <c r="N257" i="6"/>
  <c r="I257" i="6"/>
  <c r="M257" i="6" s="1"/>
  <c r="H257" i="6"/>
  <c r="G257" i="6" s="1"/>
  <c r="N256" i="6"/>
  <c r="I256" i="6"/>
  <c r="M256" i="6" s="1"/>
  <c r="H256" i="6"/>
  <c r="G256" i="6" s="1"/>
  <c r="N255" i="6"/>
  <c r="I255" i="6"/>
  <c r="M255" i="6" s="1"/>
  <c r="H255" i="6"/>
  <c r="G255" i="6" s="1"/>
  <c r="N254" i="6"/>
  <c r="I254" i="6"/>
  <c r="M254" i="6" s="1"/>
  <c r="H254" i="6"/>
  <c r="G254" i="6" s="1"/>
  <c r="N253" i="6"/>
  <c r="I253" i="6"/>
  <c r="M253" i="6" s="1"/>
  <c r="H253" i="6"/>
  <c r="G253" i="6" s="1"/>
  <c r="N252" i="6"/>
  <c r="I252" i="6"/>
  <c r="M252" i="6" s="1"/>
  <c r="H252" i="6"/>
  <c r="G252" i="6"/>
  <c r="N251" i="6"/>
  <c r="I251" i="6"/>
  <c r="M251" i="6" s="1"/>
  <c r="H251" i="6"/>
  <c r="G251" i="6" s="1"/>
  <c r="N250" i="6"/>
  <c r="I250" i="6"/>
  <c r="M250" i="6" s="1"/>
  <c r="H250" i="6"/>
  <c r="G250" i="6"/>
  <c r="N249" i="6"/>
  <c r="I249" i="6"/>
  <c r="M249" i="6" s="1"/>
  <c r="H249" i="6"/>
  <c r="G249" i="6" s="1"/>
  <c r="N248" i="6"/>
  <c r="I248" i="6"/>
  <c r="M248" i="6" s="1"/>
  <c r="H248" i="6"/>
  <c r="G248" i="6" s="1"/>
  <c r="N247" i="6"/>
  <c r="I247" i="6"/>
  <c r="M247" i="6" s="1"/>
  <c r="H247" i="6"/>
  <c r="G247" i="6" s="1"/>
  <c r="N246" i="6"/>
  <c r="I246" i="6"/>
  <c r="M246" i="6" s="1"/>
  <c r="H246" i="6"/>
  <c r="G246" i="6" s="1"/>
  <c r="N244" i="6"/>
  <c r="I244" i="6"/>
  <c r="M244" i="6" s="1"/>
  <c r="H244" i="6"/>
  <c r="G244" i="6"/>
  <c r="N243" i="6"/>
  <c r="I243" i="6"/>
  <c r="M243" i="6" s="1"/>
  <c r="H243" i="6"/>
  <c r="G243" i="6" s="1"/>
  <c r="N242" i="6"/>
  <c r="I242" i="6"/>
  <c r="M242" i="6" s="1"/>
  <c r="H242" i="6"/>
  <c r="G242" i="6" s="1"/>
  <c r="N241" i="6"/>
  <c r="I241" i="6"/>
  <c r="M241" i="6" s="1"/>
  <c r="H241" i="6"/>
  <c r="G241" i="6" s="1"/>
  <c r="N240" i="6"/>
  <c r="I240" i="6"/>
  <c r="M240" i="6" s="1"/>
  <c r="H240" i="6"/>
  <c r="G240" i="6"/>
  <c r="N239" i="6"/>
  <c r="I239" i="6"/>
  <c r="M239" i="6" s="1"/>
  <c r="H239" i="6"/>
  <c r="G239" i="6" s="1"/>
  <c r="N238" i="6"/>
  <c r="I238" i="6"/>
  <c r="M238" i="6" s="1"/>
  <c r="H238" i="6"/>
  <c r="G238" i="6" s="1"/>
  <c r="N237" i="6"/>
  <c r="I237" i="6"/>
  <c r="M237" i="6" s="1"/>
  <c r="H237" i="6"/>
  <c r="G237" i="6" s="1"/>
  <c r="N236" i="6"/>
  <c r="I236" i="6"/>
  <c r="M236" i="6" s="1"/>
  <c r="H236" i="6"/>
  <c r="G236" i="6" s="1"/>
  <c r="N235" i="6"/>
  <c r="I235" i="6"/>
  <c r="M235" i="6" s="1"/>
  <c r="H235" i="6"/>
  <c r="G235" i="6" s="1"/>
  <c r="N234" i="6"/>
  <c r="I234" i="6"/>
  <c r="M234" i="6" s="1"/>
  <c r="H234" i="6"/>
  <c r="G234" i="6" s="1"/>
  <c r="N233" i="6"/>
  <c r="I233" i="6"/>
  <c r="M233" i="6" s="1"/>
  <c r="H233" i="6"/>
  <c r="G233" i="6"/>
  <c r="N232" i="6"/>
  <c r="I232" i="6"/>
  <c r="M232" i="6" s="1"/>
  <c r="H232" i="6"/>
  <c r="G232" i="6" s="1"/>
  <c r="N231" i="6"/>
  <c r="I231" i="6"/>
  <c r="M231" i="6" s="1"/>
  <c r="H231" i="6"/>
  <c r="G231" i="6" s="1"/>
  <c r="N230" i="6"/>
  <c r="I230" i="6"/>
  <c r="M230" i="6" s="1"/>
  <c r="H230" i="6"/>
  <c r="G230" i="6"/>
  <c r="N229" i="6"/>
  <c r="I229" i="6"/>
  <c r="M229" i="6" s="1"/>
  <c r="H229" i="6"/>
  <c r="G229" i="6" s="1"/>
  <c r="N228" i="6"/>
  <c r="I228" i="6"/>
  <c r="M228" i="6" s="1"/>
  <c r="H228" i="6"/>
  <c r="G228" i="6" s="1"/>
  <c r="N227" i="6"/>
  <c r="I227" i="6"/>
  <c r="M227" i="6" s="1"/>
  <c r="H227" i="6"/>
  <c r="G227" i="6"/>
  <c r="N226" i="6"/>
  <c r="I226" i="6"/>
  <c r="M226" i="6" s="1"/>
  <c r="H226" i="6"/>
  <c r="G226" i="6" s="1"/>
  <c r="N225" i="6"/>
  <c r="I225" i="6"/>
  <c r="M225" i="6" s="1"/>
  <c r="H225" i="6"/>
  <c r="G225" i="6" s="1"/>
  <c r="N224" i="6"/>
  <c r="I224" i="6"/>
  <c r="M224" i="6" s="1"/>
  <c r="H224" i="6"/>
  <c r="G224" i="6"/>
  <c r="N223" i="6"/>
  <c r="I223" i="6"/>
  <c r="M223" i="6" s="1"/>
  <c r="H223" i="6"/>
  <c r="G223" i="6" s="1"/>
  <c r="N222" i="6"/>
  <c r="I222" i="6"/>
  <c r="M222" i="6" s="1"/>
  <c r="H222" i="6"/>
  <c r="G222" i="6" s="1"/>
  <c r="N221" i="6"/>
  <c r="I221" i="6"/>
  <c r="M221" i="6" s="1"/>
  <c r="H221" i="6"/>
  <c r="G221" i="6" s="1"/>
  <c r="N220" i="6"/>
  <c r="I220" i="6"/>
  <c r="M220" i="6" s="1"/>
  <c r="H220" i="6"/>
  <c r="G220" i="6" s="1"/>
  <c r="N219" i="6"/>
  <c r="I219" i="6"/>
  <c r="M219" i="6" s="1"/>
  <c r="H219" i="6"/>
  <c r="G219" i="6" s="1"/>
  <c r="N218" i="6"/>
  <c r="I218" i="6"/>
  <c r="M218" i="6" s="1"/>
  <c r="H218" i="6"/>
  <c r="G218" i="6" s="1"/>
  <c r="N217" i="6"/>
  <c r="I217" i="6"/>
  <c r="M217" i="6" s="1"/>
  <c r="H217" i="6"/>
  <c r="G217" i="6" s="1"/>
  <c r="N216" i="6"/>
  <c r="I216" i="6"/>
  <c r="M216" i="6" s="1"/>
  <c r="H216" i="6"/>
  <c r="G216" i="6" s="1"/>
  <c r="N214" i="6"/>
  <c r="I214" i="6"/>
  <c r="M214" i="6" s="1"/>
  <c r="H214" i="6"/>
  <c r="G214" i="6" s="1"/>
  <c r="N213" i="6"/>
  <c r="I213" i="6"/>
  <c r="M213" i="6" s="1"/>
  <c r="H213" i="6"/>
  <c r="G213" i="6"/>
  <c r="N212" i="6"/>
  <c r="I212" i="6"/>
  <c r="M212" i="6" s="1"/>
  <c r="H212" i="6"/>
  <c r="G212" i="6" s="1"/>
  <c r="N211" i="6"/>
  <c r="I211" i="6"/>
  <c r="M211" i="6" s="1"/>
  <c r="H211" i="6"/>
  <c r="G211" i="6"/>
  <c r="N210" i="6"/>
  <c r="I210" i="6"/>
  <c r="M210" i="6" s="1"/>
  <c r="H210" i="6"/>
  <c r="G210" i="6" s="1"/>
  <c r="N209" i="6"/>
  <c r="I209" i="6"/>
  <c r="M209" i="6" s="1"/>
  <c r="H209" i="6"/>
  <c r="G209" i="6" s="1"/>
  <c r="N208" i="6"/>
  <c r="I208" i="6"/>
  <c r="M208" i="6" s="1"/>
  <c r="H208" i="6"/>
  <c r="G208" i="6"/>
  <c r="N207" i="6"/>
  <c r="I207" i="6"/>
  <c r="M207" i="6" s="1"/>
  <c r="H207" i="6"/>
  <c r="G207" i="6"/>
  <c r="N206" i="6"/>
  <c r="I206" i="6"/>
  <c r="M206" i="6" s="1"/>
  <c r="H206" i="6"/>
  <c r="G206" i="6" s="1"/>
  <c r="N205" i="6"/>
  <c r="I205" i="6"/>
  <c r="M205" i="6" s="1"/>
  <c r="H205" i="6"/>
  <c r="G205" i="6" s="1"/>
  <c r="N204" i="6"/>
  <c r="I204" i="6"/>
  <c r="M204" i="6" s="1"/>
  <c r="H204" i="6"/>
  <c r="G204" i="6" s="1"/>
  <c r="N203" i="6"/>
  <c r="I203" i="6"/>
  <c r="M203" i="6" s="1"/>
  <c r="H203" i="6"/>
  <c r="G203" i="6" s="1"/>
  <c r="N202" i="6"/>
  <c r="I202" i="6"/>
  <c r="M202" i="6" s="1"/>
  <c r="H202" i="6"/>
  <c r="G202" i="6" s="1"/>
  <c r="N201" i="6"/>
  <c r="I201" i="6"/>
  <c r="M201" i="6" s="1"/>
  <c r="H201" i="6"/>
  <c r="G201" i="6" s="1"/>
  <c r="N200" i="6"/>
  <c r="I200" i="6"/>
  <c r="M200" i="6" s="1"/>
  <c r="H200" i="6"/>
  <c r="G200" i="6" s="1"/>
  <c r="N199" i="6"/>
  <c r="I199" i="6"/>
  <c r="M199" i="6" s="1"/>
  <c r="H199" i="6"/>
  <c r="G199" i="6" s="1"/>
  <c r="N198" i="6"/>
  <c r="I198" i="6"/>
  <c r="M198" i="6" s="1"/>
  <c r="H198" i="6"/>
  <c r="G198" i="6" s="1"/>
  <c r="N197" i="6"/>
  <c r="I197" i="6"/>
  <c r="M197" i="6" s="1"/>
  <c r="H197" i="6"/>
  <c r="G197" i="6" s="1"/>
  <c r="N196" i="6"/>
  <c r="I196" i="6"/>
  <c r="M196" i="6" s="1"/>
  <c r="H196" i="6"/>
  <c r="G196" i="6"/>
  <c r="N195" i="6"/>
  <c r="I195" i="6"/>
  <c r="M195" i="6" s="1"/>
  <c r="H195" i="6"/>
  <c r="G195" i="6" s="1"/>
  <c r="N194" i="6"/>
  <c r="I194" i="6"/>
  <c r="M194" i="6" s="1"/>
  <c r="H194" i="6"/>
  <c r="G194" i="6" s="1"/>
  <c r="N193" i="6"/>
  <c r="I193" i="6"/>
  <c r="M193" i="6" s="1"/>
  <c r="H193" i="6"/>
  <c r="G193" i="6" s="1"/>
  <c r="N192" i="6"/>
  <c r="I192" i="6"/>
  <c r="M192" i="6" s="1"/>
  <c r="H192" i="6"/>
  <c r="G192" i="6" s="1"/>
  <c r="N191" i="6"/>
  <c r="I191" i="6"/>
  <c r="M191" i="6" s="1"/>
  <c r="H191" i="6"/>
  <c r="G191" i="6" s="1"/>
  <c r="N190" i="6"/>
  <c r="I190" i="6"/>
  <c r="M190" i="6" s="1"/>
  <c r="H190" i="6"/>
  <c r="G190" i="6" s="1"/>
  <c r="N189" i="6"/>
  <c r="I189" i="6"/>
  <c r="M189" i="6" s="1"/>
  <c r="H189" i="6"/>
  <c r="G189" i="6" s="1"/>
  <c r="N188" i="6"/>
  <c r="I188" i="6"/>
  <c r="M188" i="6" s="1"/>
  <c r="H188" i="6"/>
  <c r="G188" i="6" s="1"/>
  <c r="N187" i="6"/>
  <c r="I187" i="6"/>
  <c r="M187" i="6" s="1"/>
  <c r="H187" i="6"/>
  <c r="G187" i="6"/>
  <c r="N186" i="6"/>
  <c r="I186" i="6"/>
  <c r="M186" i="6" s="1"/>
  <c r="H186" i="6"/>
  <c r="G186" i="6" s="1"/>
  <c r="N184" i="6"/>
  <c r="I184" i="6"/>
  <c r="M184" i="6" s="1"/>
  <c r="H184" i="6"/>
  <c r="G184" i="6" s="1"/>
  <c r="N183" i="6"/>
  <c r="I183" i="6"/>
  <c r="M183" i="6" s="1"/>
  <c r="H183" i="6"/>
  <c r="G183" i="6" s="1"/>
  <c r="N182" i="6"/>
  <c r="I182" i="6"/>
  <c r="M182" i="6" s="1"/>
  <c r="H182" i="6"/>
  <c r="G182" i="6" s="1"/>
  <c r="N181" i="6"/>
  <c r="I181" i="6"/>
  <c r="M181" i="6" s="1"/>
  <c r="H181" i="6"/>
  <c r="G181" i="6" s="1"/>
  <c r="N180" i="6"/>
  <c r="I180" i="6"/>
  <c r="M180" i="6" s="1"/>
  <c r="H180" i="6"/>
  <c r="G180" i="6" s="1"/>
  <c r="N179" i="6"/>
  <c r="I179" i="6"/>
  <c r="M179" i="6" s="1"/>
  <c r="H179" i="6"/>
  <c r="G179" i="6" s="1"/>
  <c r="N178" i="6"/>
  <c r="I178" i="6"/>
  <c r="M178" i="6" s="1"/>
  <c r="H178" i="6"/>
  <c r="G178" i="6" s="1"/>
  <c r="N177" i="6"/>
  <c r="I177" i="6"/>
  <c r="M177" i="6" s="1"/>
  <c r="H177" i="6"/>
  <c r="G177" i="6"/>
  <c r="N176" i="6"/>
  <c r="I176" i="6"/>
  <c r="M176" i="6" s="1"/>
  <c r="H176" i="6"/>
  <c r="G176" i="6"/>
  <c r="N175" i="6"/>
  <c r="I175" i="6"/>
  <c r="M175" i="6" s="1"/>
  <c r="H175" i="6"/>
  <c r="G175" i="6" s="1"/>
  <c r="N174" i="6"/>
  <c r="I174" i="6"/>
  <c r="M174" i="6" s="1"/>
  <c r="H174" i="6"/>
  <c r="G174" i="6" s="1"/>
  <c r="N173" i="6"/>
  <c r="I173" i="6"/>
  <c r="M173" i="6" s="1"/>
  <c r="H173" i="6"/>
  <c r="G173" i="6" s="1"/>
  <c r="N172" i="6"/>
  <c r="I172" i="6"/>
  <c r="M172" i="6" s="1"/>
  <c r="H172" i="6"/>
  <c r="G172" i="6" s="1"/>
  <c r="N171" i="6"/>
  <c r="I171" i="6"/>
  <c r="M171" i="6" s="1"/>
  <c r="H171" i="6"/>
  <c r="G171" i="6" s="1"/>
  <c r="N170" i="6"/>
  <c r="I170" i="6"/>
  <c r="M170" i="6" s="1"/>
  <c r="H170" i="6"/>
  <c r="G170" i="6" s="1"/>
  <c r="N169" i="6"/>
  <c r="I169" i="6"/>
  <c r="M169" i="6" s="1"/>
  <c r="H169" i="6"/>
  <c r="G169" i="6" s="1"/>
  <c r="N168" i="6"/>
  <c r="I168" i="6"/>
  <c r="M168" i="6" s="1"/>
  <c r="H168" i="6"/>
  <c r="G168" i="6" s="1"/>
  <c r="N167" i="6"/>
  <c r="I167" i="6"/>
  <c r="M167" i="6" s="1"/>
  <c r="H167" i="6"/>
  <c r="G167" i="6" s="1"/>
  <c r="N166" i="6"/>
  <c r="I166" i="6"/>
  <c r="M166" i="6" s="1"/>
  <c r="H166" i="6"/>
  <c r="G166" i="6" s="1"/>
  <c r="N165" i="6"/>
  <c r="I165" i="6"/>
  <c r="M165" i="6" s="1"/>
  <c r="H165" i="6"/>
  <c r="G165" i="6" s="1"/>
  <c r="N164" i="6"/>
  <c r="I164" i="6"/>
  <c r="M164" i="6" s="1"/>
  <c r="H164" i="6"/>
  <c r="G164" i="6"/>
  <c r="N163" i="6"/>
  <c r="I163" i="6"/>
  <c r="M163" i="6" s="1"/>
  <c r="H163" i="6"/>
  <c r="G163" i="6" s="1"/>
  <c r="N162" i="6"/>
  <c r="I162" i="6"/>
  <c r="M162" i="6" s="1"/>
  <c r="H162" i="6"/>
  <c r="G162" i="6"/>
  <c r="N161" i="6"/>
  <c r="I161" i="6"/>
  <c r="M161" i="6" s="1"/>
  <c r="H161" i="6"/>
  <c r="G161" i="6" s="1"/>
  <c r="N160" i="6"/>
  <c r="I160" i="6"/>
  <c r="M160" i="6" s="1"/>
  <c r="H160" i="6"/>
  <c r="G160" i="6" s="1"/>
  <c r="N159" i="6"/>
  <c r="I159" i="6"/>
  <c r="M159" i="6" s="1"/>
  <c r="H159" i="6"/>
  <c r="G159" i="6" s="1"/>
  <c r="N158" i="6"/>
  <c r="I158" i="6"/>
  <c r="M158" i="6" s="1"/>
  <c r="H158" i="6"/>
  <c r="G158" i="6" s="1"/>
  <c r="N157" i="6"/>
  <c r="I157" i="6"/>
  <c r="M157" i="6" s="1"/>
  <c r="H157" i="6"/>
  <c r="G157" i="6"/>
  <c r="N156" i="6"/>
  <c r="I156" i="6"/>
  <c r="M156" i="6" s="1"/>
  <c r="H156" i="6"/>
  <c r="G156" i="6" s="1"/>
  <c r="N153" i="6"/>
  <c r="I153" i="6"/>
  <c r="M153" i="6" s="1"/>
  <c r="H153" i="6"/>
  <c r="G153" i="6" s="1"/>
  <c r="N152" i="6"/>
  <c r="I152" i="6"/>
  <c r="M152" i="6" s="1"/>
  <c r="H152" i="6"/>
  <c r="G152" i="6" s="1"/>
  <c r="N151" i="6"/>
  <c r="I151" i="6"/>
  <c r="M151" i="6" s="1"/>
  <c r="H151" i="6"/>
  <c r="G151" i="6" s="1"/>
  <c r="N150" i="6"/>
  <c r="I150" i="6"/>
  <c r="M150" i="6" s="1"/>
  <c r="H150" i="6"/>
  <c r="G150" i="6" s="1"/>
  <c r="N149" i="6"/>
  <c r="I149" i="6"/>
  <c r="M149" i="6" s="1"/>
  <c r="H149" i="6"/>
  <c r="G149" i="6" s="1"/>
  <c r="N148" i="6"/>
  <c r="I148" i="6"/>
  <c r="M148" i="6" s="1"/>
  <c r="H148" i="6"/>
  <c r="G148" i="6" s="1"/>
  <c r="N147" i="6"/>
  <c r="I147" i="6"/>
  <c r="M147" i="6" s="1"/>
  <c r="H147" i="6"/>
  <c r="G147" i="6" s="1"/>
  <c r="N146" i="6"/>
  <c r="I146" i="6"/>
  <c r="M146" i="6" s="1"/>
  <c r="H146" i="6"/>
  <c r="G146" i="6" s="1"/>
  <c r="N145" i="6"/>
  <c r="I145" i="6"/>
  <c r="M145" i="6" s="1"/>
  <c r="H145" i="6"/>
  <c r="G145" i="6" s="1"/>
  <c r="N144" i="6"/>
  <c r="I144" i="6"/>
  <c r="M144" i="6" s="1"/>
  <c r="H144" i="6"/>
  <c r="G144" i="6" s="1"/>
  <c r="N143" i="6"/>
  <c r="I143" i="6"/>
  <c r="M143" i="6" s="1"/>
  <c r="H143" i="6"/>
  <c r="G143" i="6" s="1"/>
  <c r="N142" i="6"/>
  <c r="I142" i="6"/>
  <c r="M142" i="6" s="1"/>
  <c r="H142" i="6"/>
  <c r="G142" i="6"/>
  <c r="N141" i="6"/>
  <c r="I141" i="6"/>
  <c r="M141" i="6" s="1"/>
  <c r="H141" i="6"/>
  <c r="G141" i="6" s="1"/>
  <c r="N140" i="6"/>
  <c r="I140" i="6"/>
  <c r="M140" i="6" s="1"/>
  <c r="H140" i="6"/>
  <c r="G140" i="6" s="1"/>
  <c r="N139" i="6"/>
  <c r="I139" i="6"/>
  <c r="M139" i="6" s="1"/>
  <c r="H139" i="6"/>
  <c r="G139" i="6" s="1"/>
  <c r="N138" i="6"/>
  <c r="I138" i="6"/>
  <c r="M138" i="6" s="1"/>
  <c r="H138" i="6"/>
  <c r="G138" i="6" s="1"/>
  <c r="N137" i="6"/>
  <c r="I137" i="6"/>
  <c r="M137" i="6" s="1"/>
  <c r="H137" i="6"/>
  <c r="G137" i="6" s="1"/>
  <c r="N136" i="6"/>
  <c r="I136" i="6"/>
  <c r="M136" i="6" s="1"/>
  <c r="H136" i="6"/>
  <c r="G136" i="6" s="1"/>
  <c r="N135" i="6"/>
  <c r="I135" i="6"/>
  <c r="M135" i="6" s="1"/>
  <c r="H135" i="6"/>
  <c r="G135" i="6" s="1"/>
  <c r="N134" i="6"/>
  <c r="I134" i="6"/>
  <c r="M134" i="6" s="1"/>
  <c r="H134" i="6"/>
  <c r="G134" i="6" s="1"/>
  <c r="N133" i="6"/>
  <c r="I133" i="6"/>
  <c r="M133" i="6" s="1"/>
  <c r="H133" i="6"/>
  <c r="G133" i="6"/>
  <c r="N132" i="6"/>
  <c r="I132" i="6"/>
  <c r="M132" i="6" s="1"/>
  <c r="H132" i="6"/>
  <c r="G132" i="6" s="1"/>
  <c r="N131" i="6"/>
  <c r="I131" i="6"/>
  <c r="M131" i="6" s="1"/>
  <c r="H131" i="6"/>
  <c r="G131" i="6" s="1"/>
  <c r="N130" i="6"/>
  <c r="I130" i="6"/>
  <c r="M130" i="6" s="1"/>
  <c r="H130" i="6"/>
  <c r="G130" i="6" s="1"/>
  <c r="N129" i="6"/>
  <c r="I129" i="6"/>
  <c r="M129" i="6" s="1"/>
  <c r="H129" i="6"/>
  <c r="G129" i="6" s="1"/>
  <c r="N128" i="6"/>
  <c r="I128" i="6"/>
  <c r="M128" i="6" s="1"/>
  <c r="H128" i="6"/>
  <c r="G128" i="6" s="1"/>
  <c r="N127" i="6"/>
  <c r="I127" i="6"/>
  <c r="M127" i="6" s="1"/>
  <c r="H127" i="6"/>
  <c r="G127" i="6" s="1"/>
  <c r="N126" i="6"/>
  <c r="I126" i="6"/>
  <c r="M126" i="6" s="1"/>
  <c r="H126" i="6"/>
  <c r="G126" i="6"/>
  <c r="N125" i="6"/>
  <c r="I125" i="6"/>
  <c r="M125" i="6" s="1"/>
  <c r="H125" i="6"/>
  <c r="G125" i="6" s="1"/>
  <c r="N123" i="6"/>
  <c r="I123" i="6"/>
  <c r="M123" i="6" s="1"/>
  <c r="H123" i="6"/>
  <c r="G123" i="6" s="1"/>
  <c r="N122" i="6"/>
  <c r="I122" i="6"/>
  <c r="M122" i="6" s="1"/>
  <c r="H122" i="6"/>
  <c r="G122" i="6" s="1"/>
  <c r="N121" i="6"/>
  <c r="I121" i="6"/>
  <c r="M121" i="6" s="1"/>
  <c r="H121" i="6"/>
  <c r="G121" i="6" s="1"/>
  <c r="N120" i="6"/>
  <c r="I120" i="6"/>
  <c r="M120" i="6" s="1"/>
  <c r="H120" i="6"/>
  <c r="G120" i="6" s="1"/>
  <c r="N119" i="6"/>
  <c r="I119" i="6"/>
  <c r="M119" i="6" s="1"/>
  <c r="H119" i="6"/>
  <c r="G119" i="6" s="1"/>
  <c r="N118" i="6"/>
  <c r="I118" i="6"/>
  <c r="M118" i="6" s="1"/>
  <c r="H118" i="6"/>
  <c r="G118" i="6" s="1"/>
  <c r="N117" i="6"/>
  <c r="I117" i="6"/>
  <c r="M117" i="6" s="1"/>
  <c r="H117" i="6"/>
  <c r="G117" i="6" s="1"/>
  <c r="N116" i="6"/>
  <c r="I116" i="6"/>
  <c r="M116" i="6" s="1"/>
  <c r="H116" i="6"/>
  <c r="G116" i="6" s="1"/>
  <c r="N115" i="6"/>
  <c r="I115" i="6"/>
  <c r="M115" i="6" s="1"/>
  <c r="H115" i="6"/>
  <c r="G115" i="6" s="1"/>
  <c r="N114" i="6"/>
  <c r="I114" i="6"/>
  <c r="M114" i="6" s="1"/>
  <c r="H114" i="6"/>
  <c r="G114" i="6" s="1"/>
  <c r="N113" i="6"/>
  <c r="I113" i="6"/>
  <c r="M113" i="6" s="1"/>
  <c r="H113" i="6"/>
  <c r="G113" i="6" s="1"/>
  <c r="N112" i="6"/>
  <c r="I112" i="6"/>
  <c r="M112" i="6" s="1"/>
  <c r="H112" i="6"/>
  <c r="G112" i="6" s="1"/>
  <c r="N111" i="6"/>
  <c r="I111" i="6"/>
  <c r="M111" i="6" s="1"/>
  <c r="H111" i="6"/>
  <c r="G111" i="6"/>
  <c r="N110" i="6"/>
  <c r="I110" i="6"/>
  <c r="M110" i="6" s="1"/>
  <c r="H110" i="6"/>
  <c r="G110" i="6" s="1"/>
  <c r="N109" i="6"/>
  <c r="I109" i="6"/>
  <c r="M109" i="6" s="1"/>
  <c r="H109" i="6"/>
  <c r="G109" i="6" s="1"/>
  <c r="N108" i="6"/>
  <c r="I108" i="6"/>
  <c r="M108" i="6" s="1"/>
  <c r="H108" i="6"/>
  <c r="G108" i="6" s="1"/>
  <c r="N107" i="6"/>
  <c r="I107" i="6"/>
  <c r="M107" i="6" s="1"/>
  <c r="H107" i="6"/>
  <c r="G107" i="6" s="1"/>
  <c r="N106" i="6"/>
  <c r="I106" i="6"/>
  <c r="M106" i="6" s="1"/>
  <c r="H106" i="6"/>
  <c r="G106" i="6" s="1"/>
  <c r="N105" i="6"/>
  <c r="I105" i="6"/>
  <c r="M105" i="6" s="1"/>
  <c r="H105" i="6"/>
  <c r="G105" i="6" s="1"/>
  <c r="N104" i="6"/>
  <c r="I104" i="6"/>
  <c r="M104" i="6" s="1"/>
  <c r="H104" i="6"/>
  <c r="G104" i="6" s="1"/>
  <c r="N103" i="6"/>
  <c r="I103" i="6"/>
  <c r="M103" i="6" s="1"/>
  <c r="H103" i="6"/>
  <c r="G103" i="6" s="1"/>
  <c r="N102" i="6"/>
  <c r="I102" i="6"/>
  <c r="M102" i="6" s="1"/>
  <c r="H102" i="6"/>
  <c r="G102" i="6"/>
  <c r="N101" i="6"/>
  <c r="I101" i="6"/>
  <c r="M101" i="6" s="1"/>
  <c r="H101" i="6"/>
  <c r="G101" i="6" s="1"/>
  <c r="N100" i="6"/>
  <c r="I100" i="6"/>
  <c r="M100" i="6" s="1"/>
  <c r="H100" i="6"/>
  <c r="G100" i="6" s="1"/>
  <c r="N99" i="6"/>
  <c r="I99" i="6"/>
  <c r="M99" i="6" s="1"/>
  <c r="H99" i="6"/>
  <c r="G99" i="6" s="1"/>
  <c r="N98" i="6"/>
  <c r="I98" i="6"/>
  <c r="M98" i="6" s="1"/>
  <c r="H98" i="6"/>
  <c r="G98" i="6" s="1"/>
  <c r="N97" i="6"/>
  <c r="I97" i="6"/>
  <c r="M97" i="6" s="1"/>
  <c r="H97" i="6"/>
  <c r="G97" i="6" s="1"/>
  <c r="N96" i="6"/>
  <c r="I96" i="6"/>
  <c r="M96" i="6" s="1"/>
  <c r="H96" i="6"/>
  <c r="G96" i="6" s="1"/>
  <c r="N95" i="6"/>
  <c r="I95" i="6"/>
  <c r="M95" i="6" s="1"/>
  <c r="H95" i="6"/>
  <c r="G95" i="6"/>
  <c r="N93" i="6"/>
  <c r="I93" i="6"/>
  <c r="M93" i="6" s="1"/>
  <c r="H93" i="6"/>
  <c r="G93" i="6" s="1"/>
  <c r="N92" i="6"/>
  <c r="I92" i="6"/>
  <c r="M92" i="6" s="1"/>
  <c r="H92" i="6"/>
  <c r="G92" i="6" s="1"/>
  <c r="N91" i="6"/>
  <c r="I91" i="6"/>
  <c r="M91" i="6" s="1"/>
  <c r="H91" i="6"/>
  <c r="G91" i="6" s="1"/>
  <c r="N90" i="6"/>
  <c r="I90" i="6"/>
  <c r="M90" i="6" s="1"/>
  <c r="H90" i="6"/>
  <c r="G90" i="6" s="1"/>
  <c r="N89" i="6"/>
  <c r="I89" i="6"/>
  <c r="M89" i="6" s="1"/>
  <c r="H89" i="6"/>
  <c r="G89" i="6" s="1"/>
  <c r="N88" i="6"/>
  <c r="I88" i="6"/>
  <c r="M88" i="6" s="1"/>
  <c r="H88" i="6"/>
  <c r="G88" i="6"/>
  <c r="N87" i="6"/>
  <c r="I87" i="6"/>
  <c r="M87" i="6" s="1"/>
  <c r="H87" i="6"/>
  <c r="G87" i="6" s="1"/>
  <c r="N86" i="6"/>
  <c r="I86" i="6"/>
  <c r="M86" i="6" s="1"/>
  <c r="H86" i="6"/>
  <c r="G86" i="6" s="1"/>
  <c r="N85" i="6"/>
  <c r="I85" i="6"/>
  <c r="M85" i="6" s="1"/>
  <c r="H85" i="6"/>
  <c r="G85" i="6"/>
  <c r="N84" i="6"/>
  <c r="I84" i="6"/>
  <c r="M84" i="6" s="1"/>
  <c r="H84" i="6"/>
  <c r="G84" i="6" s="1"/>
  <c r="N83" i="6"/>
  <c r="I83" i="6"/>
  <c r="M83" i="6" s="1"/>
  <c r="H83" i="6"/>
  <c r="G83" i="6" s="1"/>
  <c r="N82" i="6"/>
  <c r="I82" i="6"/>
  <c r="M82" i="6" s="1"/>
  <c r="H82" i="6"/>
  <c r="G82" i="6" s="1"/>
  <c r="N81" i="6"/>
  <c r="I81" i="6"/>
  <c r="M81" i="6" s="1"/>
  <c r="H81" i="6"/>
  <c r="G81" i="6" s="1"/>
  <c r="N80" i="6"/>
  <c r="I80" i="6"/>
  <c r="M80" i="6" s="1"/>
  <c r="H80" i="6"/>
  <c r="G80" i="6" s="1"/>
  <c r="N79" i="6"/>
  <c r="I79" i="6"/>
  <c r="M79" i="6" s="1"/>
  <c r="H79" i="6"/>
  <c r="G79" i="6" s="1"/>
  <c r="N78" i="6"/>
  <c r="I78" i="6"/>
  <c r="M78" i="6" s="1"/>
  <c r="H78" i="6"/>
  <c r="G78" i="6" s="1"/>
  <c r="N77" i="6"/>
  <c r="I77" i="6"/>
  <c r="M77" i="6" s="1"/>
  <c r="H77" i="6"/>
  <c r="G77" i="6" s="1"/>
  <c r="N76" i="6"/>
  <c r="I76" i="6"/>
  <c r="M76" i="6" s="1"/>
  <c r="H76" i="6"/>
  <c r="G76" i="6" s="1"/>
  <c r="N75" i="6"/>
  <c r="I75" i="6"/>
  <c r="M75" i="6" s="1"/>
  <c r="H75" i="6"/>
  <c r="G75" i="6" s="1"/>
  <c r="N74" i="6"/>
  <c r="I74" i="6"/>
  <c r="M74" i="6" s="1"/>
  <c r="H74" i="6"/>
  <c r="G74" i="6" s="1"/>
  <c r="N73" i="6"/>
  <c r="I73" i="6"/>
  <c r="M73" i="6" s="1"/>
  <c r="H73" i="6"/>
  <c r="G73" i="6" s="1"/>
  <c r="N72" i="6"/>
  <c r="I72" i="6"/>
  <c r="M72" i="6" s="1"/>
  <c r="H72" i="6"/>
  <c r="G72" i="6" s="1"/>
  <c r="N71" i="6"/>
  <c r="I71" i="6"/>
  <c r="M71" i="6" s="1"/>
  <c r="H71" i="6"/>
  <c r="G71" i="6" s="1"/>
  <c r="N70" i="6"/>
  <c r="I70" i="6"/>
  <c r="M70" i="6" s="1"/>
  <c r="H70" i="6"/>
  <c r="G70" i="6"/>
  <c r="N69" i="6"/>
  <c r="I69" i="6"/>
  <c r="M69" i="6" s="1"/>
  <c r="H69" i="6"/>
  <c r="G69" i="6" s="1"/>
  <c r="N68" i="6"/>
  <c r="I68" i="6"/>
  <c r="M68" i="6" s="1"/>
  <c r="H68" i="6"/>
  <c r="G68" i="6" s="1"/>
  <c r="N67" i="6"/>
  <c r="I67" i="6"/>
  <c r="M67" i="6" s="1"/>
  <c r="H67" i="6"/>
  <c r="G67" i="6" s="1"/>
  <c r="N66" i="6"/>
  <c r="I66" i="6"/>
  <c r="M66" i="6" s="1"/>
  <c r="H66" i="6"/>
  <c r="G66" i="6" s="1"/>
  <c r="N65" i="6"/>
  <c r="I65" i="6"/>
  <c r="M65" i="6" s="1"/>
  <c r="H65" i="6"/>
  <c r="G65" i="6" s="1"/>
  <c r="N63" i="6"/>
  <c r="I63" i="6"/>
  <c r="M63" i="6" s="1"/>
  <c r="H63" i="6"/>
  <c r="G63" i="6" s="1"/>
  <c r="N62" i="6"/>
  <c r="I62" i="6"/>
  <c r="M62" i="6" s="1"/>
  <c r="H62" i="6"/>
  <c r="G62" i="6" s="1"/>
  <c r="N61" i="6"/>
  <c r="I61" i="6"/>
  <c r="M61" i="6" s="1"/>
  <c r="H61" i="6"/>
  <c r="G61" i="6" s="1"/>
  <c r="N60" i="6"/>
  <c r="I60" i="6"/>
  <c r="M60" i="6" s="1"/>
  <c r="H60" i="6"/>
  <c r="G60" i="6" s="1"/>
  <c r="N59" i="6"/>
  <c r="I59" i="6"/>
  <c r="M59" i="6" s="1"/>
  <c r="H59" i="6"/>
  <c r="G59" i="6" s="1"/>
  <c r="N58" i="6"/>
  <c r="I58" i="6"/>
  <c r="M58" i="6" s="1"/>
  <c r="H58" i="6"/>
  <c r="G58" i="6" s="1"/>
  <c r="N57" i="6"/>
  <c r="I57" i="6"/>
  <c r="M57" i="6" s="1"/>
  <c r="H57" i="6"/>
  <c r="G57" i="6"/>
  <c r="N56" i="6"/>
  <c r="I56" i="6"/>
  <c r="M56" i="6" s="1"/>
  <c r="H56" i="6"/>
  <c r="G56" i="6"/>
  <c r="N55" i="6"/>
  <c r="I55" i="6"/>
  <c r="M55" i="6" s="1"/>
  <c r="H55" i="6"/>
  <c r="G55" i="6" s="1"/>
  <c r="N54" i="6"/>
  <c r="I54" i="6"/>
  <c r="M54" i="6" s="1"/>
  <c r="H54" i="6"/>
  <c r="G54" i="6" s="1"/>
  <c r="N53" i="6"/>
  <c r="I53" i="6"/>
  <c r="M53" i="6" s="1"/>
  <c r="H53" i="6"/>
  <c r="G53" i="6" s="1"/>
  <c r="N52" i="6"/>
  <c r="I52" i="6"/>
  <c r="M52" i="6" s="1"/>
  <c r="H52" i="6"/>
  <c r="G52" i="6" s="1"/>
  <c r="N51" i="6"/>
  <c r="I51" i="6"/>
  <c r="M51" i="6" s="1"/>
  <c r="H51" i="6"/>
  <c r="G51" i="6" s="1"/>
  <c r="N50" i="6"/>
  <c r="I50" i="6"/>
  <c r="M50" i="6" s="1"/>
  <c r="H50" i="6"/>
  <c r="G50" i="6"/>
  <c r="N49" i="6"/>
  <c r="I49" i="6"/>
  <c r="M49" i="6" s="1"/>
  <c r="H49" i="6"/>
  <c r="G49" i="6" s="1"/>
  <c r="N48" i="6"/>
  <c r="I48" i="6"/>
  <c r="M48" i="6" s="1"/>
  <c r="H48" i="6"/>
  <c r="G48" i="6" s="1"/>
  <c r="N47" i="6"/>
  <c r="I47" i="6"/>
  <c r="M47" i="6" s="1"/>
  <c r="H47" i="6"/>
  <c r="G47" i="6" s="1"/>
  <c r="N46" i="6"/>
  <c r="I46" i="6"/>
  <c r="M46" i="6" s="1"/>
  <c r="H46" i="6"/>
  <c r="G46" i="6" s="1"/>
  <c r="N45" i="6"/>
  <c r="I45" i="6"/>
  <c r="M45" i="6" s="1"/>
  <c r="H45" i="6"/>
  <c r="G45" i="6"/>
  <c r="N44" i="6"/>
  <c r="I44" i="6"/>
  <c r="M44" i="6" s="1"/>
  <c r="H44" i="6"/>
  <c r="G44" i="6" s="1"/>
  <c r="N43" i="6"/>
  <c r="I43" i="6"/>
  <c r="M43" i="6" s="1"/>
  <c r="H43" i="6"/>
  <c r="G43" i="6" s="1"/>
  <c r="N42" i="6"/>
  <c r="I42" i="6"/>
  <c r="M42" i="6" s="1"/>
  <c r="H42" i="6"/>
  <c r="G42" i="6" s="1"/>
  <c r="N41" i="6"/>
  <c r="I41" i="6"/>
  <c r="M41" i="6" s="1"/>
  <c r="H41" i="6"/>
  <c r="G41" i="6" s="1"/>
  <c r="N40" i="6"/>
  <c r="I40" i="6"/>
  <c r="M40" i="6" s="1"/>
  <c r="H40" i="6"/>
  <c r="G40" i="6" s="1"/>
  <c r="N39" i="6"/>
  <c r="I39" i="6"/>
  <c r="M39" i="6" s="1"/>
  <c r="H39" i="6"/>
  <c r="G39" i="6" s="1"/>
  <c r="N38" i="6"/>
  <c r="I38" i="6"/>
  <c r="M38" i="6" s="1"/>
  <c r="H38" i="6"/>
  <c r="G38" i="6"/>
  <c r="N37" i="6"/>
  <c r="I37" i="6"/>
  <c r="M37" i="6" s="1"/>
  <c r="H37" i="6"/>
  <c r="G37" i="6" s="1"/>
  <c r="N36" i="6"/>
  <c r="I36" i="6"/>
  <c r="M36" i="6" s="1"/>
  <c r="H36" i="6"/>
  <c r="G36" i="6"/>
  <c r="N35" i="6"/>
  <c r="I35" i="6"/>
  <c r="M35" i="6" s="1"/>
  <c r="H35" i="6"/>
  <c r="G35" i="6" s="1"/>
  <c r="N33" i="6"/>
  <c r="I33" i="6"/>
  <c r="M33" i="6" s="1"/>
  <c r="H33" i="6"/>
  <c r="G33" i="6" s="1"/>
  <c r="N32" i="6"/>
  <c r="I32" i="6"/>
  <c r="M32" i="6" s="1"/>
  <c r="H32" i="6"/>
  <c r="G32" i="6"/>
  <c r="N31" i="6"/>
  <c r="I31" i="6"/>
  <c r="M31" i="6" s="1"/>
  <c r="H31" i="6"/>
  <c r="G31" i="6" s="1"/>
  <c r="N30" i="6"/>
  <c r="I30" i="6"/>
  <c r="M30" i="6" s="1"/>
  <c r="H30" i="6"/>
  <c r="G30" i="6" s="1"/>
  <c r="N29" i="6"/>
  <c r="I29" i="6"/>
  <c r="M29" i="6" s="1"/>
  <c r="H29" i="6"/>
  <c r="G29" i="6" s="1"/>
  <c r="N28" i="6"/>
  <c r="I28" i="6"/>
  <c r="M28" i="6" s="1"/>
  <c r="H28" i="6"/>
  <c r="G28" i="6" s="1"/>
  <c r="N27" i="6"/>
  <c r="I27" i="6"/>
  <c r="M27" i="6" s="1"/>
  <c r="H27" i="6"/>
  <c r="G27" i="6" s="1"/>
  <c r="N26" i="6"/>
  <c r="I26" i="6"/>
  <c r="M26" i="6" s="1"/>
  <c r="H26" i="6"/>
  <c r="G26" i="6" s="1"/>
  <c r="N25" i="6"/>
  <c r="I25" i="6"/>
  <c r="M25" i="6" s="1"/>
  <c r="H25" i="6"/>
  <c r="G25" i="6" s="1"/>
  <c r="N24" i="6"/>
  <c r="I24" i="6"/>
  <c r="M24" i="6" s="1"/>
  <c r="H24" i="6"/>
  <c r="G24" i="6" s="1"/>
  <c r="N23" i="6"/>
  <c r="I23" i="6"/>
  <c r="M23" i="6" s="1"/>
  <c r="H23" i="6"/>
  <c r="G23" i="6" s="1"/>
  <c r="N22" i="6"/>
  <c r="I22" i="6"/>
  <c r="M22" i="6" s="1"/>
  <c r="H22" i="6"/>
  <c r="G22" i="6" s="1"/>
  <c r="N21" i="6"/>
  <c r="I21" i="6"/>
  <c r="M21" i="6" s="1"/>
  <c r="H21" i="6"/>
  <c r="G21" i="6" s="1"/>
  <c r="N20" i="6"/>
  <c r="I20" i="6"/>
  <c r="M20" i="6" s="1"/>
  <c r="H20" i="6"/>
  <c r="G20" i="6" s="1"/>
  <c r="N19" i="6"/>
  <c r="I19" i="6"/>
  <c r="M19" i="6" s="1"/>
  <c r="H19" i="6"/>
  <c r="G19" i="6" s="1"/>
  <c r="N18" i="6"/>
  <c r="I18" i="6"/>
  <c r="M18" i="6" s="1"/>
  <c r="H18" i="6"/>
  <c r="G18" i="6" s="1"/>
  <c r="N17" i="6"/>
  <c r="I17" i="6"/>
  <c r="M17" i="6" s="1"/>
  <c r="H17" i="6"/>
  <c r="G17" i="6"/>
  <c r="N16" i="6"/>
  <c r="I16" i="6"/>
  <c r="M16" i="6" s="1"/>
  <c r="H16" i="6"/>
  <c r="G16" i="6"/>
  <c r="N15" i="6"/>
  <c r="I15" i="6"/>
  <c r="M15" i="6" s="1"/>
  <c r="H15" i="6"/>
  <c r="G15" i="6" s="1"/>
  <c r="N14" i="6"/>
  <c r="I14" i="6"/>
  <c r="M14" i="6" s="1"/>
  <c r="H14" i="6"/>
  <c r="G14" i="6" s="1"/>
  <c r="N13" i="6"/>
  <c r="I13" i="6"/>
  <c r="M13" i="6" s="1"/>
  <c r="H13" i="6"/>
  <c r="G13" i="6" s="1"/>
  <c r="N12" i="6"/>
  <c r="I12" i="6"/>
  <c r="M12" i="6" s="1"/>
  <c r="H12" i="6"/>
  <c r="G12" i="6" s="1"/>
  <c r="N11" i="6"/>
  <c r="I11" i="6"/>
  <c r="M11" i="6" s="1"/>
  <c r="H11" i="6"/>
  <c r="G11" i="6" s="1"/>
  <c r="N10" i="6"/>
  <c r="I10" i="6"/>
  <c r="M10" i="6" s="1"/>
  <c r="H10" i="6"/>
  <c r="G10" i="6" s="1"/>
  <c r="N9" i="6"/>
  <c r="I9" i="6"/>
  <c r="M9" i="6" s="1"/>
  <c r="H9" i="6"/>
  <c r="G9" i="6" s="1"/>
  <c r="N8" i="6"/>
  <c r="I8" i="6"/>
  <c r="M8" i="6" s="1"/>
  <c r="H8" i="6"/>
  <c r="G8" i="6" s="1"/>
  <c r="N7" i="6"/>
  <c r="I7" i="6"/>
  <c r="M7" i="6" s="1"/>
  <c r="H7" i="6"/>
  <c r="G7" i="6" s="1"/>
  <c r="N6" i="6"/>
  <c r="I6" i="6"/>
  <c r="M6" i="6" s="1"/>
  <c r="H6" i="6"/>
  <c r="G6" i="6"/>
  <c r="N5" i="6"/>
  <c r="I5" i="6"/>
  <c r="M5" i="6" s="1"/>
  <c r="H5" i="6"/>
  <c r="G5" i="6" s="1"/>
  <c r="M177" i="5"/>
  <c r="H177" i="5"/>
  <c r="L177" i="5" s="1"/>
  <c r="G177" i="5"/>
  <c r="F177" i="5" s="1"/>
  <c r="M176" i="5"/>
  <c r="H176" i="5"/>
  <c r="L176" i="5" s="1"/>
  <c r="G176" i="5"/>
  <c r="F176" i="5" s="1"/>
  <c r="M175" i="5"/>
  <c r="H175" i="5"/>
  <c r="L175" i="5" s="1"/>
  <c r="G175" i="5"/>
  <c r="F175" i="5" s="1"/>
  <c r="M174" i="5"/>
  <c r="H174" i="5"/>
  <c r="L174" i="5" s="1"/>
  <c r="G174" i="5"/>
  <c r="F174" i="5" s="1"/>
  <c r="M173" i="5"/>
  <c r="H173" i="5"/>
  <c r="L173" i="5" s="1"/>
  <c r="G173" i="5"/>
  <c r="F173" i="5" s="1"/>
  <c r="M172" i="5"/>
  <c r="H172" i="5"/>
  <c r="L172" i="5" s="1"/>
  <c r="G172" i="5"/>
  <c r="F172" i="5" s="1"/>
  <c r="M171" i="5"/>
  <c r="H171" i="5"/>
  <c r="L171" i="5" s="1"/>
  <c r="G171" i="5"/>
  <c r="F171" i="5" s="1"/>
  <c r="M170" i="5"/>
  <c r="H170" i="5"/>
  <c r="L170" i="5" s="1"/>
  <c r="G170" i="5"/>
  <c r="F170" i="5"/>
  <c r="M169" i="5"/>
  <c r="H169" i="5"/>
  <c r="L169" i="5" s="1"/>
  <c r="G169" i="5"/>
  <c r="F169" i="5" s="1"/>
  <c r="M168" i="5"/>
  <c r="H168" i="5"/>
  <c r="L168" i="5" s="1"/>
  <c r="G168" i="5"/>
  <c r="F168" i="5" s="1"/>
  <c r="M167" i="5"/>
  <c r="H167" i="5"/>
  <c r="L167" i="5" s="1"/>
  <c r="G167" i="5"/>
  <c r="F167" i="5" s="1"/>
  <c r="M166" i="5"/>
  <c r="H166" i="5"/>
  <c r="L166" i="5" s="1"/>
  <c r="G166" i="5"/>
  <c r="F166" i="5" s="1"/>
  <c r="M165" i="5"/>
  <c r="H165" i="5"/>
  <c r="L165" i="5" s="1"/>
  <c r="G165" i="5"/>
  <c r="F165" i="5" s="1"/>
  <c r="M164" i="5"/>
  <c r="H164" i="5"/>
  <c r="L164" i="5" s="1"/>
  <c r="G164" i="5"/>
  <c r="F164" i="5" s="1"/>
  <c r="M163" i="5"/>
  <c r="H163" i="5"/>
  <c r="L163" i="5" s="1"/>
  <c r="G163" i="5"/>
  <c r="F163" i="5" s="1"/>
  <c r="M162" i="5"/>
  <c r="H162" i="5"/>
  <c r="L162" i="5" s="1"/>
  <c r="G162" i="5"/>
  <c r="F162" i="5" s="1"/>
  <c r="M161" i="5"/>
  <c r="H161" i="5"/>
  <c r="L161" i="5" s="1"/>
  <c r="G161" i="5"/>
  <c r="F161" i="5" s="1"/>
  <c r="M160" i="5"/>
  <c r="H160" i="5"/>
  <c r="L160" i="5" s="1"/>
  <c r="G160" i="5"/>
  <c r="F160" i="5" s="1"/>
  <c r="M159" i="5"/>
  <c r="H159" i="5"/>
  <c r="L159" i="5" s="1"/>
  <c r="G159" i="5"/>
  <c r="F159" i="5" s="1"/>
  <c r="M158" i="5"/>
  <c r="H158" i="5"/>
  <c r="L158" i="5" s="1"/>
  <c r="G158" i="5"/>
  <c r="F158" i="5" s="1"/>
  <c r="M157" i="5"/>
  <c r="H157" i="5"/>
  <c r="L157" i="5" s="1"/>
  <c r="G157" i="5"/>
  <c r="F157" i="5" s="1"/>
  <c r="M156" i="5"/>
  <c r="H156" i="5"/>
  <c r="L156" i="5" s="1"/>
  <c r="G156" i="5"/>
  <c r="F156" i="5" s="1"/>
  <c r="M155" i="5"/>
  <c r="H155" i="5"/>
  <c r="L155" i="5" s="1"/>
  <c r="G155" i="5"/>
  <c r="F155" i="5" s="1"/>
  <c r="M154" i="5"/>
  <c r="H154" i="5"/>
  <c r="L154" i="5" s="1"/>
  <c r="G154" i="5"/>
  <c r="F154" i="5" s="1"/>
  <c r="M153" i="5"/>
  <c r="H153" i="5"/>
  <c r="L153" i="5" s="1"/>
  <c r="G153" i="5"/>
  <c r="F153" i="5" s="1"/>
  <c r="M152" i="5"/>
  <c r="H152" i="5"/>
  <c r="L152" i="5" s="1"/>
  <c r="G152" i="5"/>
  <c r="F152" i="5" s="1"/>
  <c r="M151" i="5"/>
  <c r="H151" i="5"/>
  <c r="L151" i="5" s="1"/>
  <c r="G151" i="5"/>
  <c r="F151" i="5" s="1"/>
  <c r="M150" i="5"/>
  <c r="H150" i="5"/>
  <c r="L150" i="5" s="1"/>
  <c r="G150" i="5"/>
  <c r="F150" i="5" s="1"/>
  <c r="M149" i="5"/>
  <c r="H149" i="5"/>
  <c r="L149" i="5" s="1"/>
  <c r="G149" i="5"/>
  <c r="F149" i="5" s="1"/>
  <c r="M148" i="5"/>
  <c r="H148" i="5"/>
  <c r="L148" i="5" s="1"/>
  <c r="G148" i="5"/>
  <c r="F148" i="5" s="1"/>
  <c r="M147" i="5"/>
  <c r="H147" i="5"/>
  <c r="L147" i="5" s="1"/>
  <c r="G147" i="5"/>
  <c r="F147" i="5" s="1"/>
  <c r="M146" i="5"/>
  <c r="H146" i="5"/>
  <c r="L146" i="5" s="1"/>
  <c r="G146" i="5"/>
  <c r="F146" i="5" s="1"/>
  <c r="M145" i="5"/>
  <c r="H145" i="5"/>
  <c r="L145" i="5" s="1"/>
  <c r="G145" i="5"/>
  <c r="F145" i="5" s="1"/>
  <c r="M144" i="5"/>
  <c r="H144" i="5"/>
  <c r="L144" i="5" s="1"/>
  <c r="G144" i="5"/>
  <c r="F144" i="5"/>
  <c r="M143" i="5"/>
  <c r="H143" i="5"/>
  <c r="L143" i="5" s="1"/>
  <c r="G143" i="5"/>
  <c r="F143" i="5" s="1"/>
  <c r="M142" i="5"/>
  <c r="H142" i="5"/>
  <c r="L142" i="5" s="1"/>
  <c r="G142" i="5"/>
  <c r="F142" i="5" s="1"/>
  <c r="M141" i="5"/>
  <c r="H141" i="5"/>
  <c r="L141" i="5" s="1"/>
  <c r="G141" i="5"/>
  <c r="F141" i="5" s="1"/>
  <c r="M140" i="5"/>
  <c r="H140" i="5"/>
  <c r="L140" i="5" s="1"/>
  <c r="G140" i="5"/>
  <c r="F140" i="5"/>
  <c r="M139" i="5"/>
  <c r="H139" i="5"/>
  <c r="L139" i="5" s="1"/>
  <c r="G139" i="5"/>
  <c r="F139" i="5" s="1"/>
  <c r="M138" i="5"/>
  <c r="H138" i="5"/>
  <c r="L138" i="5" s="1"/>
  <c r="G138" i="5"/>
  <c r="F138" i="5" s="1"/>
  <c r="M137" i="5"/>
  <c r="H137" i="5"/>
  <c r="L137" i="5" s="1"/>
  <c r="G137" i="5"/>
  <c r="F137" i="5" s="1"/>
  <c r="M136" i="5"/>
  <c r="H136" i="5"/>
  <c r="L136" i="5" s="1"/>
  <c r="G136" i="5"/>
  <c r="F136" i="5" s="1"/>
  <c r="M135" i="5"/>
  <c r="H135" i="5"/>
  <c r="L135" i="5" s="1"/>
  <c r="G135" i="5"/>
  <c r="F135" i="5" s="1"/>
  <c r="M134" i="5"/>
  <c r="H134" i="5"/>
  <c r="L134" i="5" s="1"/>
  <c r="G134" i="5"/>
  <c r="F134" i="5" s="1"/>
  <c r="M133" i="5"/>
  <c r="H133" i="5"/>
  <c r="L133" i="5" s="1"/>
  <c r="G133" i="5"/>
  <c r="F133" i="5" s="1"/>
  <c r="M132" i="5"/>
  <c r="H132" i="5"/>
  <c r="L132" i="5" s="1"/>
  <c r="G132" i="5"/>
  <c r="F132" i="5" s="1"/>
  <c r="M131" i="5"/>
  <c r="H131" i="5"/>
  <c r="L131" i="5" s="1"/>
  <c r="G131" i="5"/>
  <c r="F131" i="5" s="1"/>
  <c r="M130" i="5"/>
  <c r="H130" i="5"/>
  <c r="L130" i="5" s="1"/>
  <c r="G130" i="5"/>
  <c r="F130" i="5" s="1"/>
  <c r="M129" i="5"/>
  <c r="H129" i="5"/>
  <c r="L129" i="5" s="1"/>
  <c r="G129" i="5"/>
  <c r="F129" i="5" s="1"/>
  <c r="M128" i="5"/>
  <c r="H128" i="5"/>
  <c r="L128" i="5" s="1"/>
  <c r="G128" i="5"/>
  <c r="F128" i="5" s="1"/>
  <c r="M127" i="5"/>
  <c r="H127" i="5"/>
  <c r="L127" i="5" s="1"/>
  <c r="G127" i="5"/>
  <c r="F127" i="5" s="1"/>
  <c r="M126" i="5"/>
  <c r="H126" i="5"/>
  <c r="L126" i="5" s="1"/>
  <c r="G126" i="5"/>
  <c r="F126" i="5" s="1"/>
  <c r="M125" i="5"/>
  <c r="H125" i="5"/>
  <c r="L125" i="5" s="1"/>
  <c r="G125" i="5"/>
  <c r="F125" i="5" s="1"/>
  <c r="M124" i="5"/>
  <c r="H124" i="5"/>
  <c r="L124" i="5" s="1"/>
  <c r="G124" i="5"/>
  <c r="F124" i="5" s="1"/>
  <c r="M123" i="5"/>
  <c r="H123" i="5"/>
  <c r="L123" i="5" s="1"/>
  <c r="G123" i="5"/>
  <c r="F123" i="5" s="1"/>
  <c r="M122" i="5"/>
  <c r="H122" i="5"/>
  <c r="L122" i="5" s="1"/>
  <c r="G122" i="5"/>
  <c r="F122" i="5" s="1"/>
  <c r="M121" i="5"/>
  <c r="H121" i="5"/>
  <c r="L121" i="5" s="1"/>
  <c r="G121" i="5"/>
  <c r="F121" i="5" s="1"/>
  <c r="M120" i="5"/>
  <c r="H120" i="5"/>
  <c r="L120" i="5" s="1"/>
  <c r="G120" i="5"/>
  <c r="F120" i="5" s="1"/>
  <c r="M119" i="5"/>
  <c r="H119" i="5"/>
  <c r="L119" i="5" s="1"/>
  <c r="G119" i="5"/>
  <c r="F119" i="5" s="1"/>
  <c r="M118" i="5"/>
  <c r="H118" i="5"/>
  <c r="L118" i="5" s="1"/>
  <c r="G118" i="5"/>
  <c r="F118" i="5" s="1"/>
  <c r="M117" i="5"/>
  <c r="H117" i="5"/>
  <c r="L117" i="5" s="1"/>
  <c r="G117" i="5"/>
  <c r="F117" i="5" s="1"/>
  <c r="M116" i="5"/>
  <c r="H116" i="5"/>
  <c r="L116" i="5" s="1"/>
  <c r="G116" i="5"/>
  <c r="F116" i="5" s="1"/>
  <c r="M115" i="5"/>
  <c r="H115" i="5"/>
  <c r="L115" i="5" s="1"/>
  <c r="G115" i="5"/>
  <c r="F115" i="5" s="1"/>
  <c r="M114" i="5"/>
  <c r="H114" i="5"/>
  <c r="L114" i="5" s="1"/>
  <c r="G114" i="5"/>
  <c r="F114" i="5" s="1"/>
  <c r="M113" i="5"/>
  <c r="H113" i="5"/>
  <c r="L113" i="5" s="1"/>
  <c r="G113" i="5"/>
  <c r="F113" i="5" s="1"/>
  <c r="M112" i="5"/>
  <c r="H112" i="5"/>
  <c r="L112" i="5" s="1"/>
  <c r="G112" i="5"/>
  <c r="F112" i="5" s="1"/>
  <c r="M111" i="5"/>
  <c r="H111" i="5"/>
  <c r="L111" i="5" s="1"/>
  <c r="G111" i="5"/>
  <c r="F111" i="5" s="1"/>
  <c r="M110" i="5"/>
  <c r="H110" i="5"/>
  <c r="L110" i="5" s="1"/>
  <c r="G110" i="5"/>
  <c r="F110" i="5" s="1"/>
  <c r="M109" i="5"/>
  <c r="H109" i="5"/>
  <c r="L109" i="5" s="1"/>
  <c r="G109" i="5"/>
  <c r="F109" i="5" s="1"/>
  <c r="M108" i="5"/>
  <c r="H108" i="5"/>
  <c r="L108" i="5" s="1"/>
  <c r="G108" i="5"/>
  <c r="F108" i="5" s="1"/>
  <c r="M107" i="5"/>
  <c r="H107" i="5"/>
  <c r="L107" i="5" s="1"/>
  <c r="G107" i="5"/>
  <c r="F107" i="5" s="1"/>
  <c r="M106" i="5"/>
  <c r="H106" i="5"/>
  <c r="L106" i="5" s="1"/>
  <c r="G106" i="5"/>
  <c r="F106" i="5" s="1"/>
  <c r="M105" i="5"/>
  <c r="H105" i="5"/>
  <c r="L105" i="5" s="1"/>
  <c r="G105" i="5"/>
  <c r="F105" i="5" s="1"/>
  <c r="M104" i="5"/>
  <c r="H104" i="5"/>
  <c r="L104" i="5" s="1"/>
  <c r="G104" i="5"/>
  <c r="F104" i="5" s="1"/>
  <c r="M103" i="5"/>
  <c r="H103" i="5"/>
  <c r="L103" i="5" s="1"/>
  <c r="G103" i="5"/>
  <c r="F103" i="5" s="1"/>
  <c r="M47" i="5"/>
  <c r="H47" i="5"/>
  <c r="L47" i="5" s="1"/>
  <c r="G47" i="5"/>
  <c r="F47" i="5"/>
  <c r="M46" i="5"/>
  <c r="H46" i="5"/>
  <c r="L46" i="5" s="1"/>
  <c r="G46" i="5"/>
  <c r="F46" i="5" s="1"/>
  <c r="M45" i="5"/>
  <c r="H45" i="5"/>
  <c r="L45" i="5" s="1"/>
  <c r="G45" i="5"/>
  <c r="F45" i="5" s="1"/>
  <c r="M44" i="5"/>
  <c r="H44" i="5"/>
  <c r="L44" i="5" s="1"/>
  <c r="G44" i="5"/>
  <c r="F44" i="5" s="1"/>
  <c r="M43" i="5"/>
  <c r="H43" i="5"/>
  <c r="L43" i="5" s="1"/>
  <c r="G43" i="5"/>
  <c r="F43" i="5" s="1"/>
  <c r="M42" i="5"/>
  <c r="H42" i="5"/>
  <c r="L42" i="5" s="1"/>
  <c r="G42" i="5"/>
  <c r="F42" i="5" s="1"/>
  <c r="M41" i="5"/>
  <c r="H41" i="5"/>
  <c r="L41" i="5" s="1"/>
  <c r="G41" i="5"/>
  <c r="F41" i="5" s="1"/>
  <c r="M40" i="5"/>
  <c r="H40" i="5"/>
  <c r="L40" i="5" s="1"/>
  <c r="G40" i="5"/>
  <c r="F40" i="5" s="1"/>
  <c r="M39" i="5"/>
  <c r="H39" i="5"/>
  <c r="L39" i="5" s="1"/>
  <c r="G39" i="5"/>
  <c r="F39" i="5" s="1"/>
  <c r="M38" i="5"/>
  <c r="H38" i="5"/>
  <c r="L38" i="5" s="1"/>
  <c r="G38" i="5"/>
  <c r="F38" i="5" s="1"/>
  <c r="M37" i="5"/>
  <c r="H37" i="5"/>
  <c r="L37" i="5" s="1"/>
  <c r="G37" i="5"/>
  <c r="F37" i="5" s="1"/>
  <c r="M36" i="5"/>
  <c r="H36" i="5"/>
  <c r="L36" i="5" s="1"/>
  <c r="G36" i="5"/>
  <c r="F36" i="5" s="1"/>
  <c r="M35" i="5"/>
  <c r="H35" i="5"/>
  <c r="L35" i="5" s="1"/>
  <c r="G35" i="5"/>
  <c r="F35" i="5" s="1"/>
  <c r="M34" i="5"/>
  <c r="H34" i="5"/>
  <c r="L34" i="5" s="1"/>
  <c r="G34" i="5"/>
  <c r="F34" i="5" s="1"/>
  <c r="M33" i="5"/>
  <c r="H33" i="5"/>
  <c r="L33" i="5" s="1"/>
  <c r="G33" i="5"/>
  <c r="F33" i="5" s="1"/>
  <c r="M32" i="5"/>
  <c r="H32" i="5"/>
  <c r="L32" i="5" s="1"/>
  <c r="G32" i="5"/>
  <c r="F32" i="5" s="1"/>
  <c r="M31" i="5"/>
  <c r="H31" i="5"/>
  <c r="L31" i="5" s="1"/>
  <c r="G31" i="5"/>
  <c r="F31" i="5" s="1"/>
  <c r="M30" i="5"/>
  <c r="H30" i="5"/>
  <c r="L30" i="5" s="1"/>
  <c r="G30" i="5"/>
  <c r="F30" i="5" s="1"/>
  <c r="M29" i="5"/>
  <c r="H29" i="5"/>
  <c r="L29" i="5" s="1"/>
  <c r="G29" i="5"/>
  <c r="F29" i="5" s="1"/>
  <c r="M28" i="5"/>
  <c r="H28" i="5"/>
  <c r="L28" i="5" s="1"/>
  <c r="G28" i="5"/>
  <c r="F28" i="5"/>
  <c r="M27" i="5"/>
  <c r="H27" i="5"/>
  <c r="L27" i="5" s="1"/>
  <c r="G27" i="5"/>
  <c r="F27" i="5" s="1"/>
  <c r="M26" i="5"/>
  <c r="H26" i="5"/>
  <c r="L26" i="5" s="1"/>
  <c r="G26" i="5"/>
  <c r="F26" i="5" s="1"/>
  <c r="M25" i="5"/>
  <c r="H25" i="5"/>
  <c r="L25" i="5" s="1"/>
  <c r="G25" i="5"/>
  <c r="F25" i="5" s="1"/>
  <c r="M24" i="5"/>
  <c r="H24" i="5"/>
  <c r="L24" i="5" s="1"/>
  <c r="G24" i="5"/>
  <c r="F24" i="5" s="1"/>
  <c r="M23" i="5"/>
  <c r="H23" i="5"/>
  <c r="L23" i="5" s="1"/>
  <c r="G23" i="5"/>
  <c r="F23" i="5" s="1"/>
  <c r="M22" i="5"/>
  <c r="H22" i="5"/>
  <c r="L22" i="5" s="1"/>
  <c r="G22" i="5"/>
  <c r="F22" i="5" s="1"/>
  <c r="M21" i="5"/>
  <c r="H21" i="5"/>
  <c r="L21" i="5" s="1"/>
  <c r="G21" i="5"/>
  <c r="F21" i="5" s="1"/>
  <c r="M20" i="5"/>
  <c r="H20" i="5"/>
  <c r="L20" i="5" s="1"/>
  <c r="G20" i="5"/>
  <c r="F20" i="5" s="1"/>
  <c r="M19" i="5"/>
  <c r="H19" i="5"/>
  <c r="L19" i="5" s="1"/>
  <c r="G19" i="5"/>
  <c r="F19" i="5" s="1"/>
  <c r="M18" i="5"/>
  <c r="H18" i="5"/>
  <c r="L18" i="5" s="1"/>
  <c r="G18" i="5"/>
  <c r="F18" i="5" s="1"/>
  <c r="M17" i="5"/>
  <c r="H17" i="5"/>
  <c r="L17" i="5" s="1"/>
  <c r="G17" i="5"/>
  <c r="F17" i="5" s="1"/>
  <c r="M16" i="5"/>
  <c r="H16" i="5"/>
  <c r="L16" i="5" s="1"/>
  <c r="G16" i="5"/>
  <c r="F16" i="5" s="1"/>
  <c r="M15" i="5"/>
  <c r="H15" i="5"/>
  <c r="L15" i="5" s="1"/>
  <c r="G15" i="5"/>
  <c r="F15" i="5" s="1"/>
  <c r="M14" i="5"/>
  <c r="H14" i="5"/>
  <c r="L14" i="5" s="1"/>
  <c r="G14" i="5"/>
  <c r="F14" i="5" s="1"/>
  <c r="M13" i="5"/>
  <c r="H13" i="5"/>
  <c r="L13" i="5" s="1"/>
  <c r="G13" i="5"/>
  <c r="F13" i="5" s="1"/>
  <c r="M12" i="5"/>
  <c r="H12" i="5"/>
  <c r="L12" i="5" s="1"/>
  <c r="G12" i="5"/>
  <c r="F12" i="5" s="1"/>
  <c r="M11" i="5"/>
  <c r="H11" i="5"/>
  <c r="L11" i="5" s="1"/>
  <c r="G11" i="5"/>
  <c r="F11" i="5" s="1"/>
  <c r="M10" i="5"/>
  <c r="H10" i="5"/>
  <c r="L10" i="5" s="1"/>
  <c r="G10" i="5"/>
  <c r="F10" i="5" s="1"/>
  <c r="M9" i="5"/>
  <c r="H9" i="5"/>
  <c r="L9" i="5" s="1"/>
  <c r="G9" i="5"/>
  <c r="F9" i="5" s="1"/>
  <c r="M8" i="5"/>
  <c r="H8" i="5"/>
  <c r="L8" i="5" s="1"/>
  <c r="G8" i="5"/>
  <c r="F8" i="5" s="1"/>
  <c r="M7" i="5"/>
  <c r="H7" i="5"/>
  <c r="L7" i="5" s="1"/>
  <c r="G7" i="5"/>
  <c r="F7" i="5" s="1"/>
  <c r="M6" i="5"/>
  <c r="H6" i="5"/>
  <c r="L6" i="5" s="1"/>
  <c r="G6" i="5"/>
  <c r="F6" i="5" s="1"/>
  <c r="M5" i="5"/>
  <c r="H5" i="5"/>
  <c r="L5" i="5" s="1"/>
  <c r="G5" i="5"/>
  <c r="F5" i="5" s="1"/>
  <c r="M4" i="5"/>
  <c r="H4" i="5"/>
  <c r="L4" i="5" s="1"/>
  <c r="G4" i="5"/>
  <c r="F4" i="5" s="1"/>
  <c r="O33" i="4"/>
  <c r="J33" i="4"/>
  <c r="N33" i="4" s="1"/>
  <c r="I33" i="4"/>
  <c r="H33" i="4" s="1"/>
  <c r="O32" i="4"/>
  <c r="J32" i="4"/>
  <c r="N32" i="4" s="1"/>
  <c r="I32" i="4"/>
  <c r="H32" i="4" s="1"/>
  <c r="O31" i="4"/>
  <c r="J31" i="4"/>
  <c r="N31" i="4" s="1"/>
  <c r="I31" i="4"/>
  <c r="H31" i="4" s="1"/>
  <c r="O30" i="4"/>
  <c r="J30" i="4"/>
  <c r="N30" i="4" s="1"/>
  <c r="I30" i="4"/>
  <c r="H30" i="4" s="1"/>
  <c r="O29" i="4"/>
  <c r="J29" i="4"/>
  <c r="N29" i="4" s="1"/>
  <c r="I29" i="4"/>
  <c r="H29" i="4" s="1"/>
  <c r="O28" i="4"/>
  <c r="J28" i="4"/>
  <c r="N28" i="4" s="1"/>
  <c r="I28" i="4"/>
  <c r="H28" i="4"/>
  <c r="O27" i="4"/>
  <c r="J27" i="4"/>
  <c r="N27" i="4" s="1"/>
  <c r="I27" i="4"/>
  <c r="H27" i="4" s="1"/>
  <c r="O26" i="4"/>
  <c r="J26" i="4"/>
  <c r="N26" i="4" s="1"/>
  <c r="I26" i="4"/>
  <c r="H26" i="4" s="1"/>
  <c r="O25" i="4"/>
  <c r="J25" i="4"/>
  <c r="N25" i="4" s="1"/>
  <c r="I25" i="4"/>
  <c r="H25" i="4" s="1"/>
  <c r="O24" i="4"/>
  <c r="J24" i="4"/>
  <c r="N24" i="4" s="1"/>
  <c r="I24" i="4"/>
  <c r="H24" i="4" s="1"/>
  <c r="O23" i="4"/>
  <c r="J23" i="4"/>
  <c r="N23" i="4" s="1"/>
  <c r="I23" i="4"/>
  <c r="H23" i="4" s="1"/>
  <c r="O22" i="4"/>
  <c r="J22" i="4"/>
  <c r="N22" i="4" s="1"/>
  <c r="I22" i="4"/>
  <c r="H22" i="4" s="1"/>
  <c r="O21" i="4"/>
  <c r="J21" i="4"/>
  <c r="N21" i="4" s="1"/>
  <c r="I21" i="4"/>
  <c r="H21" i="4" s="1"/>
  <c r="O20" i="4"/>
  <c r="J20" i="4"/>
  <c r="N20" i="4" s="1"/>
  <c r="I20" i="4"/>
  <c r="H20" i="4" s="1"/>
  <c r="O19" i="4"/>
  <c r="J19" i="4"/>
  <c r="N19" i="4" s="1"/>
  <c r="I19" i="4"/>
  <c r="H19" i="4" s="1"/>
  <c r="O18" i="4"/>
  <c r="J18" i="4"/>
  <c r="N18" i="4" s="1"/>
  <c r="I18" i="4"/>
  <c r="H18" i="4" s="1"/>
  <c r="O17" i="4"/>
  <c r="J17" i="4"/>
  <c r="N17" i="4" s="1"/>
  <c r="I17" i="4"/>
  <c r="H17" i="4" s="1"/>
  <c r="O16" i="4"/>
  <c r="J16" i="4"/>
  <c r="N16" i="4" s="1"/>
  <c r="I16" i="4"/>
  <c r="H16" i="4"/>
  <c r="O15" i="4"/>
  <c r="J15" i="4"/>
  <c r="N15" i="4" s="1"/>
  <c r="I15" i="4"/>
  <c r="H15" i="4"/>
  <c r="O14" i="4"/>
  <c r="J14" i="4"/>
  <c r="N14" i="4" s="1"/>
  <c r="I14" i="4"/>
  <c r="H14" i="4" s="1"/>
  <c r="O13" i="4"/>
  <c r="J13" i="4"/>
  <c r="N13" i="4" s="1"/>
  <c r="I13" i="4"/>
  <c r="H13" i="4" s="1"/>
  <c r="O12" i="4"/>
  <c r="J12" i="4"/>
  <c r="N12" i="4" s="1"/>
  <c r="I12" i="4"/>
  <c r="H12" i="4" s="1"/>
  <c r="O11" i="4"/>
  <c r="J11" i="4"/>
  <c r="N11" i="4" s="1"/>
  <c r="I11" i="4"/>
  <c r="H11" i="4" s="1"/>
  <c r="O10" i="4"/>
  <c r="J10" i="4"/>
  <c r="N10" i="4" s="1"/>
  <c r="I10" i="4"/>
  <c r="H10" i="4" s="1"/>
  <c r="O9" i="4"/>
  <c r="J9" i="4"/>
  <c r="N9" i="4" s="1"/>
  <c r="I9" i="4"/>
  <c r="H9" i="4"/>
  <c r="O8" i="4"/>
  <c r="J8" i="4"/>
  <c r="N8" i="4" s="1"/>
  <c r="I8" i="4"/>
  <c r="H8" i="4" s="1"/>
  <c r="O7" i="4"/>
  <c r="J7" i="4"/>
  <c r="N7" i="4" s="1"/>
  <c r="I7" i="4"/>
  <c r="H7" i="4" s="1"/>
  <c r="O6" i="4"/>
  <c r="J6" i="4"/>
  <c r="N6" i="4" s="1"/>
  <c r="I6" i="4"/>
  <c r="H6" i="4"/>
  <c r="O5" i="4"/>
  <c r="J5" i="4"/>
  <c r="N5" i="4" s="1"/>
  <c r="I5" i="4"/>
  <c r="H5" i="4" s="1"/>
  <c r="O4" i="4"/>
  <c r="J4" i="4"/>
  <c r="N4" i="4" s="1"/>
  <c r="I4" i="4"/>
  <c r="H4" i="4" s="1"/>
  <c r="O32" i="3"/>
  <c r="J32" i="3"/>
  <c r="N32" i="3" s="1"/>
  <c r="I32" i="3"/>
  <c r="H32" i="3" s="1"/>
  <c r="O31" i="3"/>
  <c r="J31" i="3"/>
  <c r="N31" i="3" s="1"/>
  <c r="I31" i="3"/>
  <c r="H31" i="3" s="1"/>
  <c r="O30" i="3"/>
  <c r="J30" i="3"/>
  <c r="N30" i="3" s="1"/>
  <c r="I30" i="3"/>
  <c r="H30" i="3" s="1"/>
  <c r="O29" i="3"/>
  <c r="J29" i="3"/>
  <c r="N29" i="3" s="1"/>
  <c r="I29" i="3"/>
  <c r="H29" i="3" s="1"/>
  <c r="O28" i="3"/>
  <c r="J28" i="3"/>
  <c r="N28" i="3" s="1"/>
  <c r="I28" i="3"/>
  <c r="H28" i="3" s="1"/>
  <c r="O27" i="3"/>
  <c r="J27" i="3"/>
  <c r="N27" i="3" s="1"/>
  <c r="I27" i="3"/>
  <c r="H27" i="3" s="1"/>
  <c r="O26" i="3"/>
  <c r="J26" i="3"/>
  <c r="N26" i="3" s="1"/>
  <c r="I26" i="3"/>
  <c r="H26" i="3" s="1"/>
  <c r="O25" i="3"/>
  <c r="J25" i="3"/>
  <c r="N25" i="3" s="1"/>
  <c r="I25" i="3"/>
  <c r="H25" i="3" s="1"/>
  <c r="O24" i="3"/>
  <c r="J24" i="3"/>
  <c r="N24" i="3" s="1"/>
  <c r="I24" i="3"/>
  <c r="H24" i="3" s="1"/>
  <c r="O23" i="3"/>
  <c r="J23" i="3"/>
  <c r="N23" i="3" s="1"/>
  <c r="I23" i="3"/>
  <c r="H23" i="3"/>
  <c r="O22" i="3"/>
  <c r="J22" i="3"/>
  <c r="N22" i="3" s="1"/>
  <c r="I22" i="3"/>
  <c r="H22" i="3"/>
  <c r="O21" i="3"/>
  <c r="J21" i="3"/>
  <c r="N21" i="3" s="1"/>
  <c r="I21" i="3"/>
  <c r="H21" i="3"/>
  <c r="O20" i="3"/>
  <c r="J20" i="3"/>
  <c r="N20" i="3" s="1"/>
  <c r="I20" i="3"/>
  <c r="H20" i="3" s="1"/>
  <c r="O19" i="3"/>
  <c r="J19" i="3"/>
  <c r="N19" i="3" s="1"/>
  <c r="I19" i="3"/>
  <c r="H19" i="3"/>
  <c r="O18" i="3"/>
  <c r="J18" i="3"/>
  <c r="N18" i="3" s="1"/>
  <c r="I18" i="3"/>
  <c r="H18" i="3" s="1"/>
  <c r="O17" i="3"/>
  <c r="J17" i="3"/>
  <c r="N17" i="3" s="1"/>
  <c r="I17" i="3"/>
  <c r="H17" i="3" s="1"/>
  <c r="O16" i="3"/>
  <c r="J16" i="3"/>
  <c r="N16" i="3" s="1"/>
  <c r="I16" i="3"/>
  <c r="H16" i="3" s="1"/>
  <c r="O15" i="3"/>
  <c r="J15" i="3"/>
  <c r="N15" i="3" s="1"/>
  <c r="I15" i="3"/>
  <c r="H15" i="3" s="1"/>
  <c r="O14" i="3"/>
  <c r="J14" i="3"/>
  <c r="N14" i="3" s="1"/>
  <c r="I14" i="3"/>
  <c r="H14" i="3" s="1"/>
  <c r="O13" i="3"/>
  <c r="J13" i="3"/>
  <c r="N13" i="3" s="1"/>
  <c r="I13" i="3"/>
  <c r="H13" i="3" s="1"/>
  <c r="O12" i="3"/>
  <c r="J12" i="3"/>
  <c r="N12" i="3" s="1"/>
  <c r="I12" i="3"/>
  <c r="H12" i="3" s="1"/>
  <c r="O11" i="3"/>
  <c r="J11" i="3"/>
  <c r="N11" i="3" s="1"/>
  <c r="I11" i="3"/>
  <c r="H11" i="3" s="1"/>
  <c r="O10" i="3"/>
  <c r="J10" i="3"/>
  <c r="N10" i="3" s="1"/>
  <c r="I10" i="3"/>
  <c r="H10" i="3"/>
  <c r="O9" i="3"/>
  <c r="J9" i="3"/>
  <c r="N9" i="3" s="1"/>
  <c r="I9" i="3"/>
  <c r="H9" i="3" s="1"/>
  <c r="O8" i="3"/>
  <c r="J8" i="3"/>
  <c r="N8" i="3" s="1"/>
  <c r="I8" i="3"/>
  <c r="H8" i="3" s="1"/>
  <c r="O7" i="3"/>
  <c r="J7" i="3"/>
  <c r="N7" i="3" s="1"/>
  <c r="I7" i="3"/>
  <c r="H7" i="3" s="1"/>
  <c r="O6" i="3"/>
  <c r="J6" i="3"/>
  <c r="N6" i="3" s="1"/>
  <c r="I6" i="3"/>
  <c r="H6" i="3" s="1"/>
  <c r="O5" i="3"/>
  <c r="J5" i="3"/>
  <c r="N5" i="3" s="1"/>
  <c r="I5" i="3"/>
  <c r="H5" i="3" s="1"/>
  <c r="O4" i="3"/>
  <c r="J4" i="3"/>
  <c r="N4" i="3" s="1"/>
  <c r="I4" i="3"/>
  <c r="H4" i="3" s="1"/>
  <c r="N238" i="1"/>
  <c r="I238" i="1"/>
  <c r="M238" i="1" s="1"/>
  <c r="G238" i="1"/>
  <c r="N237" i="1"/>
  <c r="I237" i="1"/>
  <c r="M237" i="1" s="1"/>
  <c r="G237" i="1"/>
  <c r="N236" i="1"/>
  <c r="I236" i="1"/>
  <c r="M236" i="1" s="1"/>
  <c r="G236" i="1"/>
  <c r="N234" i="1"/>
  <c r="I234" i="1"/>
  <c r="M234" i="1" s="1"/>
  <c r="G234" i="1"/>
  <c r="N233" i="1"/>
  <c r="I233" i="1"/>
  <c r="M233" i="1" s="1"/>
  <c r="G233" i="1"/>
  <c r="N232" i="1"/>
  <c r="I232" i="1"/>
  <c r="M232" i="1" s="1"/>
  <c r="G232" i="1"/>
  <c r="N231" i="1"/>
  <c r="I231" i="1"/>
  <c r="M231" i="1" s="1"/>
  <c r="G231" i="1"/>
  <c r="N230" i="1"/>
  <c r="I230" i="1"/>
  <c r="M230" i="1" s="1"/>
  <c r="G230" i="1"/>
  <c r="N229" i="1"/>
  <c r="I229" i="1"/>
  <c r="M229" i="1" s="1"/>
  <c r="G229" i="1"/>
  <c r="N228" i="1"/>
  <c r="I228" i="1"/>
  <c r="M228" i="1" s="1"/>
  <c r="G228" i="1"/>
  <c r="N227" i="1"/>
  <c r="I227" i="1"/>
  <c r="M227" i="1" s="1"/>
  <c r="G227" i="1"/>
  <c r="N220" i="1"/>
  <c r="I220" i="1"/>
  <c r="M220" i="1" s="1"/>
  <c r="H220" i="1"/>
  <c r="G220" i="1" s="1"/>
  <c r="N219" i="1"/>
  <c r="I219" i="1"/>
  <c r="M219" i="1" s="1"/>
  <c r="H219" i="1"/>
  <c r="G219" i="1" s="1"/>
  <c r="N218" i="1"/>
  <c r="I218" i="1"/>
  <c r="M218" i="1" s="1"/>
  <c r="H218" i="1"/>
  <c r="G218" i="1" s="1"/>
  <c r="N217" i="1"/>
  <c r="I217" i="1"/>
  <c r="M217" i="1" s="1"/>
  <c r="H217" i="1"/>
  <c r="G217" i="1" s="1"/>
  <c r="N216" i="1"/>
  <c r="I216" i="1"/>
  <c r="M216" i="1" s="1"/>
  <c r="H216" i="1"/>
  <c r="G216" i="1" s="1"/>
  <c r="N215" i="1"/>
  <c r="I215" i="1"/>
  <c r="M215" i="1" s="1"/>
  <c r="H215" i="1"/>
  <c r="G215" i="1" s="1"/>
  <c r="N214" i="1"/>
  <c r="I214" i="1"/>
  <c r="M214" i="1" s="1"/>
  <c r="H214" i="1"/>
  <c r="G214" i="1" s="1"/>
  <c r="N213" i="1"/>
  <c r="I213" i="1"/>
  <c r="M213" i="1" s="1"/>
  <c r="H213" i="1"/>
  <c r="G213" i="1" s="1"/>
  <c r="N212" i="1"/>
  <c r="I212" i="1"/>
  <c r="M212" i="1" s="1"/>
  <c r="H212" i="1"/>
  <c r="G212" i="1" s="1"/>
  <c r="N211" i="1"/>
  <c r="I211" i="1"/>
  <c r="M211" i="1" s="1"/>
  <c r="H211" i="1"/>
  <c r="G211" i="1" s="1"/>
  <c r="N210" i="1"/>
  <c r="I210" i="1"/>
  <c r="M210" i="1" s="1"/>
  <c r="H210" i="1"/>
  <c r="G210" i="1" s="1"/>
  <c r="N209" i="1"/>
  <c r="I209" i="1"/>
  <c r="M209" i="1" s="1"/>
  <c r="H209" i="1"/>
  <c r="G209" i="1" s="1"/>
  <c r="N208" i="1"/>
  <c r="I208" i="1"/>
  <c r="M208" i="1" s="1"/>
  <c r="H208" i="1"/>
  <c r="G208" i="1" s="1"/>
  <c r="N207" i="1"/>
  <c r="I207" i="1"/>
  <c r="M207" i="1" s="1"/>
  <c r="H207" i="1"/>
  <c r="G207" i="1" s="1"/>
  <c r="N206" i="1"/>
  <c r="I206" i="1"/>
  <c r="M206" i="1" s="1"/>
  <c r="H206" i="1"/>
  <c r="G206" i="1" s="1"/>
  <c r="N205" i="1"/>
  <c r="I205" i="1"/>
  <c r="M205" i="1" s="1"/>
  <c r="H205" i="1"/>
  <c r="G205" i="1" s="1"/>
  <c r="N204" i="1"/>
  <c r="I204" i="1"/>
  <c r="M204" i="1" s="1"/>
  <c r="H204" i="1"/>
  <c r="G204" i="1" s="1"/>
  <c r="N203" i="1"/>
  <c r="I203" i="1"/>
  <c r="M203" i="1" s="1"/>
  <c r="H203" i="1"/>
  <c r="G203" i="1" s="1"/>
  <c r="N202" i="1"/>
  <c r="I202" i="1"/>
  <c r="M202" i="1" s="1"/>
  <c r="H202" i="1"/>
  <c r="G202" i="1" s="1"/>
  <c r="N198" i="1"/>
  <c r="I198" i="1"/>
  <c r="M198" i="1" s="1"/>
  <c r="H198" i="1"/>
  <c r="G198" i="1" s="1"/>
  <c r="N197" i="1"/>
  <c r="I197" i="1"/>
  <c r="M197" i="1" s="1"/>
  <c r="H197" i="1"/>
  <c r="G197" i="1" s="1"/>
  <c r="N196" i="1"/>
  <c r="I196" i="1"/>
  <c r="M196" i="1" s="1"/>
  <c r="H196" i="1"/>
  <c r="G196" i="1" s="1"/>
  <c r="N193" i="1"/>
  <c r="I193" i="1"/>
  <c r="M193" i="1" s="1"/>
  <c r="H193" i="1"/>
  <c r="G193" i="1" s="1"/>
  <c r="N192" i="1"/>
  <c r="I192" i="1"/>
  <c r="M192" i="1" s="1"/>
  <c r="H192" i="1"/>
  <c r="G192" i="1" s="1"/>
  <c r="N191" i="1"/>
  <c r="I191" i="1"/>
  <c r="M191" i="1" s="1"/>
  <c r="H191" i="1"/>
  <c r="G191" i="1" s="1"/>
  <c r="N190" i="1"/>
  <c r="I190" i="1"/>
  <c r="M190" i="1" s="1"/>
  <c r="H190" i="1"/>
  <c r="G190" i="1" s="1"/>
  <c r="N189" i="1"/>
  <c r="I189" i="1"/>
  <c r="M189" i="1" s="1"/>
  <c r="H189" i="1"/>
  <c r="G189" i="1" s="1"/>
  <c r="N188" i="1"/>
  <c r="I188" i="1"/>
  <c r="M188" i="1" s="1"/>
  <c r="H188" i="1"/>
  <c r="G188" i="1" s="1"/>
  <c r="N187" i="1"/>
  <c r="I187" i="1"/>
  <c r="M187" i="1" s="1"/>
  <c r="H187" i="1"/>
  <c r="G187" i="1" s="1"/>
  <c r="N186" i="1"/>
  <c r="I186" i="1"/>
  <c r="M186" i="1" s="1"/>
  <c r="H186" i="1"/>
  <c r="G186" i="1" s="1"/>
  <c r="N185" i="1"/>
  <c r="M185" i="1"/>
  <c r="H185" i="1"/>
  <c r="G185" i="1" s="1"/>
  <c r="N184" i="1"/>
  <c r="I184" i="1"/>
  <c r="M184" i="1" s="1"/>
  <c r="H184" i="1"/>
  <c r="G184" i="1" s="1"/>
  <c r="N183" i="1"/>
  <c r="I183" i="1"/>
  <c r="M183" i="1" s="1"/>
  <c r="H183" i="1"/>
  <c r="G183" i="1" s="1"/>
  <c r="N182" i="1"/>
  <c r="I182" i="1"/>
  <c r="M182" i="1" s="1"/>
  <c r="H182" i="1"/>
  <c r="G182" i="1" s="1"/>
  <c r="N181" i="1"/>
  <c r="I181" i="1"/>
  <c r="M181" i="1" s="1"/>
  <c r="H181" i="1"/>
  <c r="G181" i="1" s="1"/>
  <c r="N180" i="1"/>
  <c r="I180" i="1"/>
  <c r="M180" i="1" s="1"/>
  <c r="H180" i="1"/>
  <c r="G180" i="1" s="1"/>
  <c r="N179" i="1"/>
  <c r="I179" i="1"/>
  <c r="M179" i="1" s="1"/>
  <c r="H179" i="1"/>
  <c r="G179" i="1" s="1"/>
  <c r="N178" i="1"/>
  <c r="I178" i="1"/>
  <c r="M178" i="1" s="1"/>
  <c r="H178" i="1"/>
  <c r="G178" i="1" s="1"/>
  <c r="N177" i="1"/>
  <c r="I177" i="1"/>
  <c r="M177" i="1" s="1"/>
  <c r="H177" i="1"/>
  <c r="G177" i="1" s="1"/>
  <c r="N176" i="1"/>
  <c r="I176" i="1"/>
  <c r="M176" i="1" s="1"/>
  <c r="H176" i="1"/>
  <c r="G176" i="1" s="1"/>
  <c r="N175" i="1"/>
  <c r="I175" i="1"/>
  <c r="M175" i="1" s="1"/>
  <c r="H175" i="1"/>
  <c r="G175" i="1" s="1"/>
  <c r="N174" i="1"/>
  <c r="I174" i="1"/>
  <c r="M174" i="1" s="1"/>
  <c r="H174" i="1"/>
  <c r="G174" i="1" s="1"/>
  <c r="N173" i="1"/>
  <c r="I173" i="1"/>
  <c r="M173" i="1" s="1"/>
  <c r="H173" i="1"/>
  <c r="G173" i="1" s="1"/>
  <c r="N172" i="1"/>
  <c r="I172" i="1"/>
  <c r="M172" i="1" s="1"/>
  <c r="H172" i="1"/>
  <c r="G172" i="1" s="1"/>
  <c r="N171" i="1"/>
  <c r="I171" i="1"/>
  <c r="M171" i="1" s="1"/>
  <c r="H171" i="1"/>
  <c r="G171" i="1" s="1"/>
  <c r="N170" i="1"/>
  <c r="I170" i="1"/>
  <c r="M170" i="1" s="1"/>
  <c r="H170" i="1"/>
  <c r="G170" i="1" s="1"/>
  <c r="N169" i="1"/>
  <c r="I169" i="1"/>
  <c r="M169" i="1" s="1"/>
  <c r="H169" i="1"/>
  <c r="G169" i="1" s="1"/>
  <c r="N168" i="1"/>
  <c r="I168" i="1"/>
  <c r="M168" i="1" s="1"/>
  <c r="H168" i="1"/>
  <c r="G168" i="1" s="1"/>
  <c r="N167" i="1"/>
  <c r="I167" i="1"/>
  <c r="M167" i="1" s="1"/>
  <c r="H167" i="1"/>
  <c r="G167" i="1" s="1"/>
  <c r="N166" i="1"/>
  <c r="I166" i="1"/>
  <c r="M166" i="1" s="1"/>
  <c r="H166" i="1"/>
  <c r="G166" i="1" s="1"/>
  <c r="N165" i="1"/>
  <c r="I165" i="1"/>
  <c r="M165" i="1" s="1"/>
  <c r="H165" i="1"/>
  <c r="G165" i="1" s="1"/>
  <c r="N164" i="1"/>
  <c r="I164" i="1"/>
  <c r="M164" i="1" s="1"/>
  <c r="H164" i="1"/>
  <c r="G164" i="1" s="1"/>
  <c r="N163" i="1"/>
  <c r="I163" i="1"/>
  <c r="M163" i="1" s="1"/>
  <c r="H163" i="1"/>
  <c r="G163" i="1" s="1"/>
  <c r="N162" i="1"/>
  <c r="I162" i="1"/>
  <c r="M162" i="1" s="1"/>
  <c r="H162" i="1"/>
  <c r="G162" i="1" s="1"/>
  <c r="N161" i="1"/>
  <c r="I161" i="1"/>
  <c r="M161" i="1" s="1"/>
  <c r="H161" i="1"/>
  <c r="G161" i="1" s="1"/>
  <c r="N160" i="1"/>
  <c r="I160" i="1"/>
  <c r="M160" i="1" s="1"/>
  <c r="H160" i="1"/>
  <c r="G160" i="1" s="1"/>
  <c r="N159" i="1"/>
  <c r="I159" i="1"/>
  <c r="M159" i="1" s="1"/>
  <c r="H159" i="1"/>
  <c r="G159" i="1" s="1"/>
  <c r="N158" i="1"/>
  <c r="I158" i="1"/>
  <c r="M158" i="1" s="1"/>
  <c r="H158" i="1"/>
  <c r="G158" i="1" s="1"/>
  <c r="N157" i="1"/>
  <c r="I157" i="1"/>
  <c r="M157" i="1" s="1"/>
  <c r="H157" i="1"/>
  <c r="G157" i="1" s="1"/>
  <c r="N156" i="1"/>
  <c r="I156" i="1"/>
  <c r="M156" i="1" s="1"/>
  <c r="H156" i="1"/>
  <c r="G156" i="1" s="1"/>
  <c r="N155" i="1"/>
  <c r="I155" i="1"/>
  <c r="M155" i="1" s="1"/>
  <c r="H155" i="1"/>
  <c r="G155" i="1" s="1"/>
  <c r="N154" i="1"/>
  <c r="I154" i="1"/>
  <c r="M154" i="1" s="1"/>
  <c r="H154" i="1"/>
  <c r="G154" i="1" s="1"/>
  <c r="N153" i="1"/>
  <c r="I153" i="1"/>
  <c r="M153" i="1" s="1"/>
  <c r="H153" i="1"/>
  <c r="G153" i="1" s="1"/>
  <c r="N152" i="1"/>
  <c r="I152" i="1"/>
  <c r="M152" i="1" s="1"/>
  <c r="H152" i="1"/>
  <c r="G152" i="1" s="1"/>
  <c r="N151" i="1"/>
  <c r="I151" i="1"/>
  <c r="M151" i="1" s="1"/>
  <c r="H151" i="1"/>
  <c r="G151" i="1" s="1"/>
  <c r="N149" i="1"/>
  <c r="I149" i="1"/>
  <c r="M149" i="1" s="1"/>
  <c r="H149" i="1"/>
  <c r="G149" i="1" s="1"/>
  <c r="N148" i="1"/>
  <c r="I148" i="1"/>
  <c r="M148" i="1" s="1"/>
  <c r="H148" i="1"/>
  <c r="G148" i="1" s="1"/>
  <c r="N147" i="1"/>
  <c r="I147" i="1"/>
  <c r="M147" i="1" s="1"/>
  <c r="H147" i="1"/>
  <c r="G147" i="1" s="1"/>
  <c r="N146" i="1"/>
  <c r="I146" i="1"/>
  <c r="M146" i="1" s="1"/>
  <c r="H146" i="1"/>
  <c r="G146" i="1" s="1"/>
  <c r="N145" i="1"/>
  <c r="I145" i="1"/>
  <c r="M145" i="1" s="1"/>
  <c r="H145" i="1"/>
  <c r="G145" i="1" s="1"/>
  <c r="N144" i="1"/>
  <c r="I144" i="1"/>
  <c r="M144" i="1" s="1"/>
  <c r="H144" i="1"/>
  <c r="G144" i="1" s="1"/>
  <c r="N142" i="1"/>
  <c r="I142" i="1"/>
  <c r="M142" i="1" s="1"/>
  <c r="H142" i="1"/>
  <c r="G142" i="1" s="1"/>
  <c r="N141" i="1"/>
  <c r="I141" i="1"/>
  <c r="M141" i="1" s="1"/>
  <c r="H141" i="1"/>
  <c r="G141" i="1" s="1"/>
  <c r="N140" i="1"/>
  <c r="I140" i="1"/>
  <c r="M140" i="1" s="1"/>
  <c r="H140" i="1"/>
  <c r="G140" i="1" s="1"/>
  <c r="N139" i="1"/>
  <c r="I139" i="1"/>
  <c r="M139" i="1" s="1"/>
  <c r="H139" i="1"/>
  <c r="G139" i="1" s="1"/>
  <c r="N138" i="1"/>
  <c r="I138" i="1"/>
  <c r="M138" i="1" s="1"/>
  <c r="H138" i="1"/>
  <c r="G138" i="1" s="1"/>
  <c r="N137" i="1"/>
  <c r="I137" i="1"/>
  <c r="M137" i="1" s="1"/>
  <c r="H137" i="1"/>
  <c r="G137" i="1" s="1"/>
  <c r="N136" i="1"/>
  <c r="I136" i="1"/>
  <c r="M136" i="1" s="1"/>
  <c r="H136" i="1"/>
  <c r="G136" i="1" s="1"/>
  <c r="N135" i="1"/>
  <c r="I135" i="1"/>
  <c r="M135" i="1" s="1"/>
  <c r="H135" i="1"/>
  <c r="G135" i="1" s="1"/>
  <c r="N134" i="1"/>
  <c r="I134" i="1"/>
  <c r="M134" i="1" s="1"/>
  <c r="H134" i="1"/>
  <c r="G134" i="1" s="1"/>
  <c r="N133" i="1"/>
  <c r="I133" i="1"/>
  <c r="M133" i="1" s="1"/>
  <c r="H133" i="1"/>
  <c r="G133" i="1" s="1"/>
  <c r="N132" i="1"/>
  <c r="I132" i="1"/>
  <c r="M132" i="1" s="1"/>
  <c r="H132" i="1"/>
  <c r="G132" i="1" s="1"/>
  <c r="N131" i="1"/>
  <c r="I131" i="1"/>
  <c r="M131" i="1" s="1"/>
  <c r="H131" i="1"/>
  <c r="G131" i="1" s="1"/>
  <c r="N130" i="1"/>
  <c r="I130" i="1"/>
  <c r="M130" i="1" s="1"/>
  <c r="H130" i="1"/>
  <c r="G130" i="1" s="1"/>
  <c r="N129" i="1"/>
  <c r="I129" i="1"/>
  <c r="M129" i="1" s="1"/>
  <c r="H129" i="1"/>
  <c r="G129" i="1" s="1"/>
  <c r="N128" i="1"/>
  <c r="I128" i="1"/>
  <c r="M128" i="1" s="1"/>
  <c r="H128" i="1"/>
  <c r="G128" i="1" s="1"/>
  <c r="N127" i="1"/>
  <c r="I127" i="1"/>
  <c r="M127" i="1" s="1"/>
  <c r="H127" i="1"/>
  <c r="G127" i="1" s="1"/>
  <c r="N126" i="1"/>
  <c r="I126" i="1"/>
  <c r="M126" i="1" s="1"/>
  <c r="H126" i="1"/>
  <c r="G126" i="1" s="1"/>
  <c r="N125" i="1"/>
  <c r="I125" i="1"/>
  <c r="M125" i="1" s="1"/>
  <c r="H125" i="1"/>
  <c r="G125" i="1" s="1"/>
  <c r="N124" i="1"/>
  <c r="I124" i="1"/>
  <c r="M124" i="1" s="1"/>
  <c r="H124" i="1"/>
  <c r="G124" i="1" s="1"/>
  <c r="N123" i="1"/>
  <c r="I123" i="1"/>
  <c r="M123" i="1" s="1"/>
  <c r="H123" i="1"/>
  <c r="G123" i="1" s="1"/>
  <c r="N122" i="1"/>
  <c r="I122" i="1"/>
  <c r="M122" i="1" s="1"/>
  <c r="H122" i="1"/>
  <c r="G122" i="1" s="1"/>
  <c r="N121" i="1"/>
  <c r="I121" i="1"/>
  <c r="M121" i="1" s="1"/>
  <c r="H121" i="1"/>
  <c r="G121" i="1" s="1"/>
  <c r="N120" i="1"/>
  <c r="I120" i="1"/>
  <c r="M120" i="1" s="1"/>
  <c r="H120" i="1"/>
  <c r="G120" i="1" s="1"/>
  <c r="N119" i="1"/>
  <c r="I119" i="1"/>
  <c r="M119" i="1" s="1"/>
  <c r="H119" i="1"/>
  <c r="G119" i="1" s="1"/>
  <c r="N118" i="1"/>
  <c r="I118" i="1"/>
  <c r="M118" i="1" s="1"/>
  <c r="H118" i="1"/>
  <c r="G118" i="1" s="1"/>
  <c r="N117" i="1"/>
  <c r="I117" i="1"/>
  <c r="M117" i="1" s="1"/>
  <c r="H117" i="1"/>
  <c r="G117" i="1" s="1"/>
  <c r="N116" i="1"/>
  <c r="I116" i="1"/>
  <c r="M116" i="1" s="1"/>
  <c r="H116" i="1"/>
  <c r="G116" i="1" s="1"/>
  <c r="N115" i="1"/>
  <c r="I115" i="1"/>
  <c r="M115" i="1" s="1"/>
  <c r="H115" i="1"/>
  <c r="G115" i="1" s="1"/>
  <c r="N114" i="1"/>
  <c r="I114" i="1"/>
  <c r="M114" i="1" s="1"/>
  <c r="H114" i="1"/>
  <c r="G114" i="1" s="1"/>
  <c r="N113" i="1"/>
  <c r="I113" i="1"/>
  <c r="M113" i="1" s="1"/>
  <c r="H113" i="1"/>
  <c r="G113" i="1" s="1"/>
  <c r="N112" i="1"/>
  <c r="I112" i="1"/>
  <c r="M112" i="1" s="1"/>
  <c r="H112" i="1"/>
  <c r="G112" i="1" s="1"/>
  <c r="N111" i="1"/>
  <c r="I111" i="1"/>
  <c r="M111" i="1" s="1"/>
  <c r="H111" i="1"/>
  <c r="G111" i="1" s="1"/>
  <c r="N110" i="1"/>
  <c r="I110" i="1"/>
  <c r="M110" i="1" s="1"/>
  <c r="H110" i="1"/>
  <c r="G110" i="1" s="1"/>
  <c r="N109" i="1"/>
  <c r="I109" i="1"/>
  <c r="M109" i="1" s="1"/>
  <c r="H109" i="1"/>
  <c r="G109" i="1" s="1"/>
  <c r="N108" i="1"/>
  <c r="I108" i="1"/>
  <c r="M108" i="1" s="1"/>
  <c r="H108" i="1"/>
  <c r="G108" i="1" s="1"/>
  <c r="N107" i="1"/>
  <c r="I107" i="1"/>
  <c r="M107" i="1" s="1"/>
  <c r="H107" i="1"/>
  <c r="G107" i="1" s="1"/>
  <c r="N106" i="1"/>
  <c r="I106" i="1"/>
  <c r="M106" i="1" s="1"/>
  <c r="H106" i="1"/>
  <c r="G106" i="1" s="1"/>
  <c r="N105" i="1"/>
  <c r="I105" i="1"/>
  <c r="M105" i="1" s="1"/>
  <c r="H105" i="1"/>
  <c r="G105" i="1" s="1"/>
  <c r="N104" i="1"/>
  <c r="I104" i="1"/>
  <c r="M104" i="1" s="1"/>
  <c r="H104" i="1"/>
  <c r="G104" i="1" s="1"/>
  <c r="N103" i="1"/>
  <c r="I103" i="1"/>
  <c r="M103" i="1" s="1"/>
  <c r="H103" i="1"/>
  <c r="G103" i="1" s="1"/>
  <c r="N102" i="1"/>
  <c r="I102" i="1"/>
  <c r="M102" i="1" s="1"/>
  <c r="H102" i="1"/>
  <c r="G102" i="1" s="1"/>
  <c r="N101" i="1"/>
  <c r="I101" i="1"/>
  <c r="M101" i="1" s="1"/>
  <c r="H101" i="1"/>
  <c r="G101" i="1" s="1"/>
  <c r="N100" i="1"/>
  <c r="I100" i="1"/>
  <c r="M100" i="1" s="1"/>
  <c r="H100" i="1"/>
  <c r="G100" i="1"/>
  <c r="N99" i="1"/>
  <c r="I99" i="1"/>
  <c r="M99" i="1" s="1"/>
  <c r="H99" i="1"/>
  <c r="G99" i="1" s="1"/>
  <c r="N98" i="1"/>
  <c r="I98" i="1"/>
  <c r="M98" i="1" s="1"/>
  <c r="H98" i="1"/>
  <c r="G98" i="1" s="1"/>
  <c r="N97" i="1"/>
  <c r="I97" i="1"/>
  <c r="M97" i="1" s="1"/>
  <c r="H97" i="1"/>
  <c r="G97" i="1" s="1"/>
  <c r="N96" i="1"/>
  <c r="I96" i="1"/>
  <c r="M96" i="1" s="1"/>
  <c r="H96" i="1"/>
  <c r="G96" i="1" s="1"/>
  <c r="N94" i="1"/>
  <c r="I94" i="1"/>
  <c r="M94" i="1" s="1"/>
  <c r="H94" i="1"/>
  <c r="G94" i="1" s="1"/>
  <c r="N93" i="1"/>
  <c r="I93" i="1"/>
  <c r="M93" i="1" s="1"/>
  <c r="H93" i="1"/>
  <c r="G93" i="1" s="1"/>
  <c r="N92" i="1"/>
  <c r="I92" i="1"/>
  <c r="M92" i="1" s="1"/>
  <c r="H92" i="1"/>
  <c r="G92" i="1" s="1"/>
  <c r="N91" i="1"/>
  <c r="I91" i="1"/>
  <c r="M91" i="1" s="1"/>
  <c r="H91" i="1"/>
  <c r="G91" i="1" s="1"/>
  <c r="N90" i="1"/>
  <c r="I90" i="1"/>
  <c r="M90" i="1" s="1"/>
  <c r="H90" i="1"/>
  <c r="G90" i="1" s="1"/>
  <c r="N89" i="1"/>
  <c r="I89" i="1"/>
  <c r="M89" i="1" s="1"/>
  <c r="H89" i="1"/>
  <c r="G89" i="1" s="1"/>
  <c r="N88" i="1"/>
  <c r="I88" i="1"/>
  <c r="M88" i="1" s="1"/>
  <c r="H88" i="1"/>
  <c r="G88" i="1" s="1"/>
  <c r="N87" i="1"/>
  <c r="I87" i="1"/>
  <c r="M87" i="1" s="1"/>
  <c r="H87" i="1"/>
  <c r="G87" i="1" s="1"/>
  <c r="N86" i="1"/>
  <c r="I86" i="1"/>
  <c r="M86" i="1" s="1"/>
  <c r="H86" i="1"/>
  <c r="G86" i="1" s="1"/>
  <c r="N85" i="1"/>
  <c r="I85" i="1"/>
  <c r="M85" i="1" s="1"/>
  <c r="H85" i="1"/>
  <c r="G85" i="1" s="1"/>
  <c r="N84" i="1"/>
  <c r="I84" i="1"/>
  <c r="M84" i="1" s="1"/>
  <c r="H84" i="1"/>
  <c r="G84" i="1" s="1"/>
  <c r="N83" i="1"/>
  <c r="I83" i="1"/>
  <c r="M83" i="1" s="1"/>
  <c r="H83" i="1"/>
  <c r="G83" i="1" s="1"/>
  <c r="N82" i="1"/>
  <c r="I82" i="1"/>
  <c r="M82" i="1" s="1"/>
  <c r="H82" i="1"/>
  <c r="G82" i="1" s="1"/>
  <c r="N81" i="1"/>
  <c r="I81" i="1"/>
  <c r="M81" i="1" s="1"/>
  <c r="H81" i="1"/>
  <c r="G81" i="1" s="1"/>
  <c r="N80" i="1"/>
  <c r="I80" i="1"/>
  <c r="M80" i="1" s="1"/>
  <c r="H80" i="1"/>
  <c r="G80" i="1" s="1"/>
  <c r="N79" i="1"/>
  <c r="I79" i="1"/>
  <c r="M79" i="1" s="1"/>
  <c r="H79" i="1"/>
  <c r="G79" i="1" s="1"/>
  <c r="N78" i="1"/>
  <c r="I78" i="1"/>
  <c r="M78" i="1" s="1"/>
  <c r="H78" i="1"/>
  <c r="G78" i="1" s="1"/>
  <c r="N77" i="1"/>
  <c r="I77" i="1"/>
  <c r="M77" i="1" s="1"/>
  <c r="H77" i="1"/>
  <c r="G77" i="1" s="1"/>
  <c r="N76" i="1"/>
  <c r="I76" i="1"/>
  <c r="M76" i="1" s="1"/>
  <c r="H76" i="1"/>
  <c r="G76" i="1" s="1"/>
  <c r="N75" i="1"/>
  <c r="I75" i="1"/>
  <c r="M75" i="1" s="1"/>
  <c r="H75" i="1"/>
  <c r="G75" i="1" s="1"/>
  <c r="N74" i="1"/>
  <c r="I74" i="1"/>
  <c r="M74" i="1" s="1"/>
  <c r="H74" i="1"/>
  <c r="G74" i="1" s="1"/>
  <c r="N73" i="1"/>
  <c r="I73" i="1"/>
  <c r="M73" i="1" s="1"/>
  <c r="H73" i="1"/>
  <c r="G73" i="1" s="1"/>
  <c r="N72" i="1"/>
  <c r="I72" i="1"/>
  <c r="M72" i="1" s="1"/>
  <c r="H72" i="1"/>
  <c r="G72" i="1" s="1"/>
  <c r="N71" i="1"/>
  <c r="I71" i="1"/>
  <c r="M71" i="1" s="1"/>
  <c r="H71" i="1"/>
  <c r="G71" i="1" s="1"/>
  <c r="N70" i="1"/>
  <c r="I70" i="1"/>
  <c r="M70" i="1" s="1"/>
  <c r="H70" i="1"/>
  <c r="G70" i="1" s="1"/>
  <c r="N69" i="1"/>
  <c r="I69" i="1"/>
  <c r="M69" i="1" s="1"/>
  <c r="H69" i="1"/>
  <c r="G69" i="1" s="1"/>
  <c r="N68" i="1"/>
  <c r="I68" i="1"/>
  <c r="M68" i="1" s="1"/>
  <c r="H68" i="1"/>
  <c r="G68" i="1" s="1"/>
  <c r="N67" i="1"/>
  <c r="I67" i="1"/>
  <c r="M67" i="1" s="1"/>
  <c r="H67" i="1"/>
  <c r="G67" i="1" s="1"/>
  <c r="N66" i="1"/>
  <c r="I66" i="1"/>
  <c r="M66" i="1" s="1"/>
  <c r="H66" i="1"/>
  <c r="G66" i="1" s="1"/>
  <c r="N65" i="1"/>
  <c r="I65" i="1"/>
  <c r="M65" i="1" s="1"/>
  <c r="H65" i="1"/>
  <c r="G65" i="1" s="1"/>
  <c r="N64" i="1"/>
  <c r="I64" i="1"/>
  <c r="M64" i="1" s="1"/>
  <c r="H64" i="1"/>
  <c r="G64" i="1" s="1"/>
  <c r="N63" i="1"/>
  <c r="I63" i="1"/>
  <c r="M63" i="1" s="1"/>
  <c r="H63" i="1"/>
  <c r="G63" i="1" s="1"/>
  <c r="N62" i="1"/>
  <c r="I62" i="1"/>
  <c r="M62" i="1" s="1"/>
  <c r="H62" i="1"/>
  <c r="G62" i="1"/>
  <c r="N61" i="1"/>
  <c r="I61" i="1"/>
  <c r="M61" i="1" s="1"/>
  <c r="H61" i="1"/>
  <c r="G61" i="1" s="1"/>
  <c r="N60" i="1"/>
  <c r="I60" i="1"/>
  <c r="M60" i="1" s="1"/>
  <c r="H60" i="1"/>
  <c r="G60" i="1" s="1"/>
  <c r="N59" i="1"/>
  <c r="I59" i="1"/>
  <c r="M59" i="1" s="1"/>
  <c r="H59" i="1"/>
  <c r="G59" i="1" s="1"/>
  <c r="N58" i="1"/>
  <c r="I58" i="1"/>
  <c r="M58" i="1" s="1"/>
  <c r="H58" i="1"/>
  <c r="G58" i="1" s="1"/>
  <c r="N57" i="1"/>
  <c r="I57" i="1"/>
  <c r="M57" i="1" s="1"/>
  <c r="H57" i="1"/>
  <c r="G57" i="1" s="1"/>
  <c r="N56" i="1"/>
  <c r="I56" i="1"/>
  <c r="M56" i="1" s="1"/>
  <c r="H56" i="1"/>
  <c r="G56" i="1" s="1"/>
  <c r="N55" i="1"/>
  <c r="I55" i="1"/>
  <c r="M55" i="1" s="1"/>
  <c r="H55" i="1"/>
  <c r="G55" i="1" s="1"/>
  <c r="N54" i="1"/>
  <c r="I54" i="1"/>
  <c r="M54" i="1" s="1"/>
  <c r="H54" i="1"/>
  <c r="G54" i="1" s="1"/>
  <c r="N53" i="1"/>
  <c r="I53" i="1"/>
  <c r="M53" i="1" s="1"/>
  <c r="H53" i="1"/>
  <c r="G53" i="1" s="1"/>
  <c r="N52" i="1"/>
  <c r="I52" i="1"/>
  <c r="M52" i="1" s="1"/>
  <c r="H52" i="1"/>
  <c r="G52" i="1" s="1"/>
  <c r="N51" i="1"/>
  <c r="I51" i="1"/>
  <c r="M51" i="1" s="1"/>
  <c r="H51" i="1"/>
  <c r="G51" i="1" s="1"/>
  <c r="N50" i="1"/>
  <c r="I50" i="1"/>
  <c r="M50" i="1" s="1"/>
  <c r="H50" i="1"/>
  <c r="G50" i="1" s="1"/>
  <c r="N49" i="1"/>
  <c r="I49" i="1"/>
  <c r="M49" i="1" s="1"/>
  <c r="H49" i="1"/>
  <c r="G49" i="1" s="1"/>
  <c r="N48" i="1"/>
  <c r="I48" i="1"/>
  <c r="M48" i="1" s="1"/>
  <c r="H48" i="1"/>
  <c r="G48" i="1" s="1"/>
  <c r="N47" i="1"/>
  <c r="I47" i="1"/>
  <c r="M47" i="1" s="1"/>
  <c r="H47" i="1"/>
  <c r="G47" i="1" s="1"/>
  <c r="N46" i="1"/>
  <c r="I46" i="1"/>
  <c r="M46" i="1" s="1"/>
  <c r="H46" i="1"/>
  <c r="G46" i="1" s="1"/>
  <c r="N45" i="1"/>
  <c r="I45" i="1"/>
  <c r="M45" i="1" s="1"/>
  <c r="H45" i="1"/>
  <c r="G45" i="1" s="1"/>
  <c r="N44" i="1"/>
  <c r="I44" i="1"/>
  <c r="M44" i="1" s="1"/>
  <c r="H44" i="1"/>
  <c r="G44" i="1" s="1"/>
  <c r="N43" i="1"/>
  <c r="I43" i="1"/>
  <c r="M43" i="1" s="1"/>
  <c r="H43" i="1"/>
  <c r="G43" i="1" s="1"/>
  <c r="N42" i="1"/>
  <c r="I42" i="1"/>
  <c r="M42" i="1" s="1"/>
  <c r="H42" i="1"/>
  <c r="G42" i="1" s="1"/>
  <c r="N41" i="1"/>
  <c r="I41" i="1"/>
  <c r="M41" i="1" s="1"/>
  <c r="H41" i="1"/>
  <c r="G41" i="1" s="1"/>
  <c r="N32" i="1"/>
  <c r="I32" i="1"/>
  <c r="M32" i="1" s="1"/>
  <c r="H32" i="1"/>
  <c r="G32" i="1" s="1"/>
  <c r="N31" i="1"/>
  <c r="I31" i="1"/>
  <c r="M31" i="1" s="1"/>
  <c r="H31" i="1"/>
  <c r="G31" i="1" s="1"/>
  <c r="N30" i="1"/>
  <c r="I30" i="1"/>
  <c r="M30" i="1" s="1"/>
  <c r="H30" i="1"/>
  <c r="G30" i="1" s="1"/>
  <c r="N29" i="1"/>
  <c r="I29" i="1"/>
  <c r="M29" i="1" s="1"/>
  <c r="H29" i="1"/>
  <c r="G29" i="1" s="1"/>
  <c r="N28" i="1"/>
  <c r="I28" i="1"/>
  <c r="M28" i="1" s="1"/>
  <c r="H28" i="1"/>
  <c r="G28" i="1" s="1"/>
  <c r="N27" i="1"/>
  <c r="I27" i="1"/>
  <c r="M27" i="1" s="1"/>
  <c r="H27" i="1"/>
  <c r="G27" i="1" s="1"/>
  <c r="N26" i="1"/>
  <c r="I26" i="1"/>
  <c r="M26" i="1" s="1"/>
  <c r="H26" i="1"/>
  <c r="G26" i="1" s="1"/>
  <c r="N25" i="1"/>
  <c r="I25" i="1"/>
  <c r="M25" i="1" s="1"/>
  <c r="H25" i="1"/>
  <c r="G25" i="1" s="1"/>
  <c r="N38" i="1"/>
  <c r="I38" i="1"/>
  <c r="M38" i="1" s="1"/>
  <c r="H38" i="1"/>
  <c r="G38" i="1" s="1"/>
  <c r="N37" i="1"/>
  <c r="I37" i="1"/>
  <c r="M37" i="1" s="1"/>
  <c r="H37" i="1"/>
  <c r="G37" i="1" s="1"/>
  <c r="N36" i="1"/>
  <c r="I36" i="1"/>
  <c r="M36" i="1" s="1"/>
  <c r="H36" i="1"/>
  <c r="G36" i="1" s="1"/>
  <c r="N35" i="1"/>
  <c r="I35" i="1"/>
  <c r="M35" i="1" s="1"/>
  <c r="H35" i="1"/>
  <c r="G35" i="1" s="1"/>
  <c r="N34" i="1"/>
  <c r="I34" i="1"/>
  <c r="M34" i="1" s="1"/>
  <c r="H34" i="1"/>
  <c r="G34" i="1" s="1"/>
  <c r="N33" i="1"/>
  <c r="I33" i="1"/>
  <c r="M33" i="1" s="1"/>
  <c r="H33" i="1"/>
  <c r="G33" i="1" s="1"/>
  <c r="N24" i="1"/>
  <c r="I24" i="1"/>
  <c r="M24" i="1" s="1"/>
  <c r="H24" i="1"/>
  <c r="G24" i="1" s="1"/>
  <c r="N23" i="1"/>
  <c r="I23" i="1"/>
  <c r="M23" i="1" s="1"/>
  <c r="H23" i="1"/>
  <c r="G23" i="1" s="1"/>
  <c r="N22" i="1"/>
  <c r="I22" i="1"/>
  <c r="M22" i="1" s="1"/>
  <c r="H22" i="1"/>
  <c r="G22" i="1" s="1"/>
  <c r="N21" i="1"/>
  <c r="I21" i="1"/>
  <c r="M21" i="1" s="1"/>
  <c r="H21" i="1"/>
  <c r="G21" i="1" s="1"/>
  <c r="N20" i="1"/>
  <c r="I20" i="1"/>
  <c r="M20" i="1" s="1"/>
  <c r="H20" i="1"/>
  <c r="G20" i="1" s="1"/>
  <c r="N19" i="1"/>
  <c r="I19" i="1"/>
  <c r="M19" i="1" s="1"/>
  <c r="H19" i="1"/>
  <c r="G19" i="1" s="1"/>
  <c r="N18" i="1"/>
  <c r="I18" i="1"/>
  <c r="M18" i="1" s="1"/>
  <c r="H18" i="1"/>
  <c r="G18" i="1" s="1"/>
  <c r="N17" i="1"/>
  <c r="I17" i="1"/>
  <c r="M17" i="1" s="1"/>
  <c r="H17" i="1"/>
  <c r="G17" i="1" s="1"/>
  <c r="N16" i="1"/>
  <c r="I16" i="1"/>
  <c r="M16" i="1" s="1"/>
  <c r="H16" i="1"/>
  <c r="G16" i="1" s="1"/>
  <c r="N15" i="1"/>
  <c r="I15" i="1"/>
  <c r="M15" i="1" s="1"/>
  <c r="H15" i="1"/>
  <c r="G15" i="1" s="1"/>
  <c r="N14" i="1"/>
  <c r="I14" i="1"/>
  <c r="M14" i="1" s="1"/>
  <c r="H14" i="1"/>
  <c r="G14" i="1"/>
  <c r="N13" i="1"/>
  <c r="I13" i="1"/>
  <c r="M13" i="1" s="1"/>
  <c r="H13" i="1"/>
  <c r="G13" i="1" s="1"/>
  <c r="N12" i="1"/>
  <c r="I12" i="1"/>
  <c r="M12" i="1" s="1"/>
  <c r="H12" i="1"/>
  <c r="G12" i="1" s="1"/>
  <c r="N11" i="1"/>
  <c r="I11" i="1"/>
  <c r="M11" i="1" s="1"/>
  <c r="H11" i="1"/>
  <c r="G11" i="1" s="1"/>
  <c r="N10" i="1"/>
  <c r="I10" i="1"/>
  <c r="M10" i="1" s="1"/>
  <c r="H10" i="1"/>
  <c r="G10" i="1" s="1"/>
  <c r="N9" i="1"/>
  <c r="I9" i="1"/>
  <c r="M9" i="1" s="1"/>
  <c r="H9" i="1"/>
  <c r="G9" i="1" s="1"/>
  <c r="N8" i="1"/>
  <c r="I8" i="1"/>
  <c r="M8" i="1" s="1"/>
  <c r="H8" i="1"/>
  <c r="G8" i="1" s="1"/>
  <c r="N7" i="1"/>
  <c r="I7" i="1"/>
  <c r="M7" i="1" s="1"/>
  <c r="H7" i="1"/>
  <c r="G7" i="1" s="1"/>
  <c r="N6" i="1"/>
  <c r="I6" i="1"/>
  <c r="M6" i="1" s="1"/>
  <c r="H6" i="1"/>
  <c r="G6" i="1" s="1"/>
  <c r="N5" i="1"/>
  <c r="I5" i="1"/>
  <c r="M5" i="1" s="1"/>
  <c r="H5" i="1"/>
  <c r="G5" i="1" s="1"/>
  <c r="N4" i="1"/>
  <c r="I4" i="1"/>
  <c r="M4" i="1" s="1"/>
  <c r="H4" i="1"/>
  <c r="G4" i="1" s="1"/>
  <c r="O35" i="4" l="1"/>
  <c r="F24" i="2" s="1"/>
  <c r="N35" i="4"/>
  <c r="E24" i="2" s="1"/>
  <c r="N34" i="3"/>
  <c r="C24" i="2" s="1"/>
  <c r="M240" i="1"/>
  <c r="A24" i="2" s="1"/>
  <c r="M567" i="6"/>
  <c r="I24" i="2" s="1"/>
  <c r="O34" i="3"/>
  <c r="D24" i="2" s="1"/>
  <c r="L179" i="5"/>
  <c r="G24" i="2" s="1"/>
  <c r="M179" i="5"/>
  <c r="H24" i="2" s="1"/>
  <c r="N567" i="6"/>
  <c r="J24" i="2" s="1"/>
  <c r="N240" i="1"/>
  <c r="B24" i="2" s="1"/>
  <c r="F29" i="2" l="1"/>
  <c r="E29" i="2"/>
</calcChain>
</file>

<file path=xl/sharedStrings.xml><?xml version="1.0" encoding="utf-8"?>
<sst xmlns="http://schemas.openxmlformats.org/spreadsheetml/2006/main" count="3994" uniqueCount="1500">
  <si>
    <t>Наименование</t>
  </si>
  <si>
    <t>Фото</t>
  </si>
  <si>
    <r>
      <t>СРЕДНИЙ И КРУПНЫЙ ОПТ ЦЕНА ДОГОВОРНАЯ</t>
    </r>
    <r>
      <rPr>
        <b/>
        <sz val="11"/>
        <color indexed="8"/>
        <rFont val="Arial"/>
        <family val="2"/>
        <charset val="204"/>
      </rPr>
      <t xml:space="preserve"> </t>
    </r>
  </si>
  <si>
    <t>заявка клиента шт.</t>
  </si>
  <si>
    <t>договорная</t>
  </si>
  <si>
    <t xml:space="preserve">Барашек усиленный </t>
  </si>
  <si>
    <t>RodStars</t>
  </si>
  <si>
    <t>rodstars_shop@mail.ru</t>
  </si>
  <si>
    <t>rodstars.com</t>
  </si>
  <si>
    <t>Оформить заказ можно двумя способами:</t>
  </si>
  <si>
    <t>1. Заполнив этот лист для заказа и выслав его на _x0001__x0001__x0001_rodstars_shop@mail.ru</t>
  </si>
  <si>
    <t>Доставка и оплата:</t>
  </si>
  <si>
    <t>Отгрузка товара производится с нашего склада после поступления 100% предоплаты.</t>
  </si>
  <si>
    <t>Сроки отгрузки согласовываются по каждой партии, но не превышают 20 календарных дней с момента оплаты.</t>
  </si>
  <si>
    <t>Доставка до транспортной компании в г. Ижевске бесплатна.</t>
  </si>
  <si>
    <t>Оплату услуг по доставке транспортной компанией вы производите при получении товара.</t>
  </si>
  <si>
    <t>Обязуемся заменить бракованный товар, если брак был допущен по вине изготовителя.</t>
  </si>
  <si>
    <t>Телефон</t>
  </si>
  <si>
    <t>E-mail</t>
  </si>
  <si>
    <t>Адрес</t>
  </si>
  <si>
    <t>Сайт</t>
  </si>
  <si>
    <t>Организация ООО "РОДСТАРС"
ИНН 1832150433
КПП 183201001
ОГРН/ОГРНИП 1181832021073
Расчётный счёт 40702.810.4.68000009675
БИК 049401601
Банк УДМУРТСКОЕ ОТДЕЛЕНИЕ N8618 ПАО СБЕРБАНК
Корр. счёт 30101.810.4.00000000601</t>
  </si>
  <si>
    <t xml:space="preserve">Реквизиты </t>
  </si>
  <si>
    <t>Описание</t>
  </si>
  <si>
    <t>МРЦ минимальная розничная цена</t>
  </si>
  <si>
    <t>Снасть на сома</t>
  </si>
  <si>
    <t>Пешня усиленная</t>
  </si>
  <si>
    <t>Пешня с багром разборная</t>
  </si>
  <si>
    <t>8(922)523-40-60, 8(912)466-29-93</t>
  </si>
  <si>
    <t>Держатель датчика эхолота S</t>
  </si>
  <si>
    <t>Держатель датчика эхолота НДНД</t>
  </si>
  <si>
    <t>Характеристики</t>
  </si>
  <si>
    <t>Металлическая гайка-барашек для соединения шнека ледобура с ручкой-коловоротом. Подходит для классических, двуручных, телескопических и спортивных ледобуров "ТОНАР". В отличии от барашка оригинала, в данном образце сначало идет засверловка ушей а после сварка. Таким образом он прочнее оригинала!</t>
  </si>
  <si>
    <t>Держатель датчика эхолота LN (нержавейка)</t>
  </si>
  <si>
    <t>Держатель датчика эхолота НДНД (нержавейка)</t>
  </si>
  <si>
    <t>Держатель датчика эхолота SN (нержавейка)</t>
  </si>
  <si>
    <t xml:space="preserve">Держатель датчика эхолота L </t>
  </si>
  <si>
    <t>Адаптер с подшипниками 18мм</t>
  </si>
  <si>
    <t>Адаптер с подшипниками 19мм</t>
  </si>
  <si>
    <t>Адаптер с подшипниками 20мм</t>
  </si>
  <si>
    <t>Адаптер с подшипниками 22мм</t>
  </si>
  <si>
    <t>Адаптер с планкой 18мм</t>
  </si>
  <si>
    <t xml:space="preserve">Удлиннитель для адаптера 18мм (нержавейка)                               </t>
  </si>
  <si>
    <t>Отправка товара производится транспортными компаниями ПЭК, Сдэк, Деловые Линии  или другими имеющимися в нашем городе, с нашего производства в г. Ижевске.</t>
  </si>
  <si>
    <t>Адаптер с подшипниками с внутренним диаметром 22мм</t>
  </si>
  <si>
    <t>Оснастка для ловли сома на квок,  в которую входит: основной шнур толщиной 2,5мм длиной намотки 25 метров, скользящий груз в оплетке весом 300 грамм, специальный поводковый материал длинной 1 метр, вертлюг соединяющий основной шнур и поводковый материал с разрывной нагрузкой 110кг, два острых корейских крючка размером 8/0. Вся оснастка намотана на мотовиле изготовленном из влагостойкой фанеры покрытой дополнительно лаком.</t>
  </si>
  <si>
    <t xml:space="preserve">Основным предназначением изделия является проверка толщины льда, выдержит ли он вес рыболова. Вторым назначением приспособления является проделывание лунок. При толщине льда в 7–15 сантиметров и ловле на жерлицы. </t>
  </si>
  <si>
    <t>Сумка для шуруповерта RodStars</t>
  </si>
  <si>
    <t>Адаптер с планкой 19мм</t>
  </si>
  <si>
    <t>Адаптер с планкой 22мм</t>
  </si>
  <si>
    <t>Используется для хранени и транспортировки катушек до и после рыбалки</t>
  </si>
  <si>
    <t>Материал: сталь.               Покрытие: Гальваника
Резьба: М8                       Габаритные размеры:8*2*2 (см)  Вес: 40гр ± 5гр</t>
  </si>
  <si>
    <t>Материал: свинец, труба хромированная, трос стальной. Вес: 150 грамм                Габаритные размеры:20*6*5 (см)</t>
  </si>
  <si>
    <t>Материал: свинец, труба хромированная, трос стальной. Вес: 200 грамм                Габаритные размеры:23*6*5 (см)</t>
  </si>
  <si>
    <t>Материал: свинец, труба хромированная, трос стальной. Вес: 400 грамм               Габаритные размеры:22*6*5 (см)</t>
  </si>
  <si>
    <t>Материал: свинец, труба хромированная, трос стальной. Вес: 700 грамм                Габаритные размеры:30*6*5 (см)</t>
  </si>
  <si>
    <t>Материал: свинец, труба хромированная, трос стальной. Вес: 1000 грамм              Габаритные размеры:28*6*5 (см)</t>
  </si>
  <si>
    <t>Багор разборный</t>
  </si>
  <si>
    <t>Во время зимней рыбалки одним из самых необходимых инструментов в экипировке является багорик. Без него вытащить крупную рыбу из лунки очень проблематично, а иногда и вовсе невозможно. Багорики бывают разных конструкций и размеров, но главное требование, которое предъявляется к ним - это достаточная прочность для вытаскивания рыбы из лунки.</t>
  </si>
  <si>
    <t>Адаптер с планкой 20мм</t>
  </si>
  <si>
    <t>Это надежное быстросъемное решение для крепления датчика эхолота на транец любой лодки, крепится на транец при помощи усиленной струбцины. Положение датчика эхолота по высоте легко устанавливается при помощи  регулировочного винта на держателе. Многофункциональная площадка крепления с четырьмя отверстиями, позволяет установить все типы датчиков эхолота.</t>
  </si>
  <si>
    <t>Отпорный крюк 120см</t>
  </si>
  <si>
    <t>Отпорный крюк 180см</t>
  </si>
  <si>
    <t xml:space="preserve">Сумка предназначена для транспортировки и хранения шуруповерта и двух запасных аккумуляторов. </t>
  </si>
  <si>
    <t xml:space="preserve">2. Оформить заказ на нашем сайте:_x0001__x0001__x0001_rodstars.com </t>
  </si>
  <si>
    <t>Якорь складной разборный 5,2кг.</t>
  </si>
  <si>
    <t>Якорь состоит из веретина и поворотных лап, закрепленных на оси, перпендикулярно к веретену. Лапы отклонятся от оси веретена на 45 градусов в обе стороны, что позволяет якорю при падении на дно укрепиться в толще грунта. За счет большой площади лап, держащая сила якоря такой конструкции в разы больше, чем у якорей адмиралтейского типа аналогичной массы. Наличие петли для страховочной веревки убережет якорь от зацепа или обрыва каната. </t>
  </si>
  <si>
    <t>Квок – это специальное приспособление, с помощью которого можно издавать звуки, привлекающие сома и заставляющие его проявлять активность.</t>
  </si>
  <si>
    <t xml:space="preserve"> Добавляет комфорт при движении по воде в волну. Гасит передаваемые удары об волну, что значительно добавляет комфорт вашему поясничному отделу.</t>
  </si>
  <si>
    <t>Позволяет установить сидения с основанием 60 мм и осуществить вращение сидения вокруг своей оси.Данный переходник также позволяет снимать сидение с амортизационной стойки</t>
  </si>
  <si>
    <t>Это надежное быстросъемное решение для крепления датчика  структурного эхолота LOWRANCE, крепится на транец при помощи усиленной струбцины. Положение датчика эхолота по высоте легко устанавливается при помощи  регулировочного винта на держателе. Возможность установить датчик под лодку.</t>
  </si>
  <si>
    <t>Это надежное быстросъемное решение для крепления датчика  структурного эхолота GARMIN, крепится на транец при помощи усиленной струбцины. Положение датчика эхолота по высоте легко устанавливается при помощи  регулировочного винта на держателе. Возможность установить датчик под лодку.</t>
  </si>
  <si>
    <t>Держатель датчика эхолота НДНД LOWRANCE (нержавейка)</t>
  </si>
  <si>
    <t xml:space="preserve">Держатель датчика эхолота SN LOWRANCE  (нержавейка)  </t>
  </si>
  <si>
    <t xml:space="preserve">Держатель датчика эхолота LN LOWRANCE  (нержавейка)  </t>
  </si>
  <si>
    <t xml:space="preserve">Держатель датчика эхолота SN GARMIN  (нержавейка)  </t>
  </si>
  <si>
    <t xml:space="preserve">Держатель датчика эхолота НДНД GARMIN (нержавейка)  </t>
  </si>
  <si>
    <t xml:space="preserve">Держатель датчика эхолота LN GARMIN (нержавейка)  </t>
  </si>
  <si>
    <t>Снаряжение для рыбалки лето</t>
  </si>
  <si>
    <t>Снаряжение для рыбалки ЗИМА</t>
  </si>
  <si>
    <t>Жерлица зимняя для подледной ловли рыбы состоит из основания, стойки с катушкой и флажка-сигнализатора с фиксатором крепления. Большое и прочное основание жерлицы из морозостойкого полипропилена гарантирует затемнение. Усиленная стойка катушки. Винт-барашек позволяет осуществлять регулировку вращения катушки.</t>
  </si>
  <si>
    <t>Жерлица зимняя для подледной ловли рыбы состоит из основания, алюминевой стойки кронштейна с катушкой и флажка-сигнализатора. Большое и прочное основание жерлицы из морозостойкого полипропилена гарантирует затемнение. Винт-барашек позволяет осуществлять регулировку вращения катушки.</t>
  </si>
  <si>
    <t>Катушка для жерлицы RodStars 75мм.</t>
  </si>
  <si>
    <t>Катушка для жерлицы RodStars 90мм.</t>
  </si>
  <si>
    <t>Основание для жерлицы RodStars универсальное  ∅220мм.</t>
  </si>
  <si>
    <t>Стойка (полиамид) для жерлицы  RodStars.</t>
  </si>
  <si>
    <t>Катушка на жерлицу</t>
  </si>
  <si>
    <t>Основание универсальное под два вида стоек. Служит затемнителем лунки и защитой от замерзания.</t>
  </si>
  <si>
    <t>Стойка алюминеваня для жерлицы  RodStars 40 см.</t>
  </si>
  <si>
    <t>Запасная алюминевая стойка.</t>
  </si>
  <si>
    <t>Стойка с отверстием для фиксации крючка.</t>
  </si>
  <si>
    <t xml:space="preserve">Кронштейн для алюминиевой стойки. </t>
  </si>
  <si>
    <t>Втулка флажка пластиковая</t>
  </si>
  <si>
    <t>Втулка для крепления флажка к основанию.</t>
  </si>
  <si>
    <t xml:space="preserve">Сумка для жерлиц RodStars под 5 шт.(круглая) </t>
  </si>
  <si>
    <t>Сумка джля хранения и транспортировки жерлиц.</t>
  </si>
  <si>
    <t>Подложка под жерлицу</t>
  </si>
  <si>
    <t>Оливка 7гр</t>
  </si>
  <si>
    <t>Оливка 10гр</t>
  </si>
  <si>
    <t>Применяется для оснащения жерлицы.</t>
  </si>
  <si>
    <t>Подложка под жерлицу изолоновая. Комплект 5шт.</t>
  </si>
  <si>
    <t>Кратность упаковки</t>
  </si>
  <si>
    <t>от 1шт.</t>
  </si>
  <si>
    <t>20шт</t>
  </si>
  <si>
    <t>30шт</t>
  </si>
  <si>
    <t>10шт</t>
  </si>
  <si>
    <t>8шт</t>
  </si>
  <si>
    <t>6шт</t>
  </si>
  <si>
    <t>5шт</t>
  </si>
  <si>
    <t>50шт</t>
  </si>
  <si>
    <t>40шт</t>
  </si>
  <si>
    <t>60шт</t>
  </si>
  <si>
    <t xml:space="preserve">• Диаметр катушки: 75 мм.
• Диаметр основания: 220 мм.
• Высота флага: 500 мм.
• Вес жерлицы:115гр ± 5гр
• Цвет жерлицы: черный
• флажок прошит и проклеен
</t>
  </si>
  <si>
    <t>• Диаметр катушки: 75 мм.
• Диаметр основания: 220 мм.
• Высота флага: 900 мм.
• Вес жерлицы:165гр ± 5гр
• Цвет жерлицы: черный
• флажок прошит и проклеен
• алюминевая стойка 400 мм</t>
  </si>
  <si>
    <t xml:space="preserve">• Диаметр катушки: 90 мм.
• Диаметр основания: 220 мм.
• Высота флага: 500 мм.
• Вес жерлицы:121гр ± 5гр
• Цвет жерлицы: черный
• флажок прошит и проклеен
</t>
  </si>
  <si>
    <t>• Диаметр катушки: 90 мм.
• Диаметр основания: 220 мм.
• Высота флага: 900 мм.
• Вес жерлицы:175гр ± 5гр
• Цвет жерлицы: черный
• флажок прошит и проклеен
• алюминевая стойка 400 мм</t>
  </si>
  <si>
    <t>• Диаметр катушки: 75 мм.
• Диаметр основания: 220 мм.
• Высота флага: 500 мм.
• Вес жерлицы:130гр ± 5гр
• Цвет жерлицы: черный
• флажок прошит и проклеен
• леска диаметр 0,4мм 10метров        • оливка 7 грамм                                  • поводок 25см 1*7-12кг                    • крючок-тройник №4</t>
  </si>
  <si>
    <t>• Диаметр катушки: 75 мм.
• Диаметр основания: 220 мм.
• Высота флага: 900 мм.
• Вес жерлицы:180гр ± 5гр
• Цвет жерлицы: черный
• флажок прошит и проклеен
• леска диаметр 0,4мм 10метров        • оливка 7 грамм                                  • поводок 25см 1*7-12кг                    • крючок-тройник №4</t>
  </si>
  <si>
    <t>• Диаметр катушки: 90 мм.
• Диаметр основания: 220 мм.
• Высота флага: 500 мм.
• Вес жерлицы:136гр ± 5гр
• Цвет жерлицы: черный
• флажок прошит и проклеен          • алюминевая стойка 400 мм
• леска диаметр 0,4мм 10метров        • оливка 7 грамм                                  • поводок 25см 1*7-12кг                    • крючок-тройник №4</t>
  </si>
  <si>
    <t>• Диаметр катушки: 90 мм.
• Диаметр основания: 220 мм.
• Высота флага: 900 мм.
• Вес жерлицы:185гр ± 5гр
• Цвет жерлицы: черный
• флажок прошит и проклеен          • алюминевая стойка 400 мм
• леска диаметр 0,4мм 10метров        • оливка 7 грамм                                  • поводок 25см 1*7-12кг                    • крючок-тройник №4</t>
  </si>
  <si>
    <t>• Диаметр основания: 220 мм.
• Диаметр катушки: 75 мм.
• Высота флага: 500 мм.
• Цвет жерлицы: черный.
• флажок прошит и проклеен.
• Вес набора: 700гр ± 10гр
• Количество жерлиц: 5 штук.</t>
  </si>
  <si>
    <t>• Диаметр основания: 220 мм.
• Диаметр катушки: 90 мм.
• Высота флага: 500 мм.
• Цвет жерлицы: черный.
• флажок прошит и проклеен.
• Вес набора: 730гр ± 10гр
• Количество жерлиц: 5 штук.</t>
  </si>
  <si>
    <t>• Диаметр основания: 220 мм.
• Диаметр катушки: 75 мм.
• Высота флага: 500 мм.
• Цвет жерлицы: черный.
• флажок прошит и проклеен.
• Вес набора: 750гр ± 10гр
• Количество жерлиц: 5 штук.          • леска диаметр 0,4мм 10метров        • оливка 7 грамм                                  • поводок 25см 1*7-12кг                    • крючок-тройник №4</t>
  </si>
  <si>
    <t>• Диаметр основания: 220 мм.
• Диаметр катушки: 90 мм.
• Высота флага: 500 мм.
• Цвет жерлицы: черный.
• флажок прошит и проклеен.
• Вес набора: 780гр ± 10гр
• Количество жерлиц: 5 штук.           • леска диаметр 0,4мм 10метров        • оливка 7 грамм                                  • поводок 25см 1*7-12кг                    • крючок-тройник №4</t>
  </si>
  <si>
    <t>• Диаметр основания: 220 мм.
• Диаметр катушки: 75 мм.
• Высота флага: 500 мм.
• Цвет жерлицы: черный.
• флажок прошит и проклеен.
• Вес набора:1450гр ± 10гр
• Количество жерлиц: 10 штук.</t>
  </si>
  <si>
    <t>• Диаметр основания: 220 мм.
• Диаметр катушки: 90 мм.
• Высота флага: 500 мм.
• Цвет жерлицы: черный.
• флажок прошит и проклеен.
• Вес набора: 1475гр ± 10гр
• Количество жерлиц: 10 штук.</t>
  </si>
  <si>
    <t>• Диаметр основания: 220 мм.
• Диаметр катушки: 75 мм.
• Высота флага: 500 мм.
• Цвет жерлицы: черный.
• флажок прошит и проклеен.
• Вес набора: 1510гр ± 10гр
• Количество жерлиц: 10 штук.          • леска диаметр 0,4мм 10метров        • оливка 7 грамм                                  • поводок 25см 1*7-12кг                    • крючок-тройник №4</t>
  </si>
  <si>
    <t>• Диаметр основания: 220 мм.
• Диаметр катушки: 90 мм.
• Высота флага: 500 мм.
• Цвет жерлицы: черный.
• флажок прошит и проклеен.
• Вес набора: 1540гр ± 10гр
• Количество жерлиц: 10 штук.           • леска диаметр 0,4мм 10метров        • оливка 7 грамм                                  • поводок 25см 1*7-12кг                    • крючок-тройник №4</t>
  </si>
  <si>
    <t xml:space="preserve">• Диаметр основания: 220 мм.
• Диаметр катушки: 75 мм.
• Высота флага: 900 мм.
• Цвет жерлицы: черный.
• флажок прошит и проклеен.        • алюминевая стойка.    
• Вес набора: 1770гр ± 10гр
• Количество жерлиц: 10 штук.              </t>
  </si>
  <si>
    <t xml:space="preserve">• Диаметр основания: 220 мм.
• Диаметр катушки: 90 мм.
• Высота флага: 900 мм.
• Цвет жерлицы: черный.
• флажок прошит и проклеен.        • алюминевая стойка.    
• Вес набора: 1800гр ± 10гр
• Количество жерлиц: 10 штук.              </t>
  </si>
  <si>
    <t>• Диаметр основания: 220 мм.
• Диаметр катушки: 75 мм.
• Высота флага: 900 мм.
• Цвет жерлицы: черный.
• флажок прошит и проклеен.         • алюминевая стойка. 
• Вес набора: 1840гр ± 10гр
• Количество жерлиц: 10 штук.          • леска диаметр 0,4мм 10метров        • оливка 7 грамм                                  • поводок 25см 1*7-12кг                    • крючок-тройник №4</t>
  </si>
  <si>
    <t>• Диаметр основания: 220 мм.
• Диаметр катушки: 90 мм.
• Высота флага: 900 мм.
• Цвет жерлицы: черный.
• флажок прошит и проклеен.         • алюминевая стойка. 
• Вес набора: 1870гр ± 10гр
• Количество жерлиц: 10 штук.          • леска диаметр 0,4мм 10метров        • оливка 7 грамм                                  • поводок 25см 1*7-12кг                    • крючок-тройник №4</t>
  </si>
  <si>
    <t>100шт</t>
  </si>
  <si>
    <t>50 упак.</t>
  </si>
  <si>
    <t xml:space="preserve">Тубус для перевозки ледобура на мототехнике. (снегоход, буксировщик, мотособака и т.д.) </t>
  </si>
  <si>
    <t>Чехол для транспортировки ледобура. Предназначен для защиты ледобура от внешних воздействий и облегчения его транспортировки к месту рыбалки.</t>
  </si>
  <si>
    <t>Адаптер предназначен для состыковки аккумуляторного шуруповерта и шнека для бурения льда.</t>
  </si>
  <si>
    <t>Мотовило для донки</t>
  </si>
  <si>
    <t>Кронштейн (полиамид) для жерлицы  RodStars  для алюминиевой стойки.</t>
  </si>
  <si>
    <t xml:space="preserve">Сумка для жерлиц RodStars   под 10 шт. (прямоугольная) </t>
  </si>
  <si>
    <t>Флажок для жерлицы</t>
  </si>
  <si>
    <t>Запасной флажок для жерлицы</t>
  </si>
  <si>
    <t xml:space="preserve">Конец Александрова RodStars </t>
  </si>
  <si>
    <t>Сумка для катушки  RodStars</t>
  </si>
  <si>
    <t>Черпак-шумовка RodStars (титановый - не тонет)</t>
  </si>
  <si>
    <t>Черпак изготовлен из прочного титанового сплава, не корродирует ни в пресной, ни в морской воде, не окисляется на воздухе. Ручка черпака изготовлена из легкого, прочного и теплого материала, что является хорошим теплоизолятором и создает комфорт и удобство при работе с ним. Чашка черпака изготовлена из титанового листа толщиной 1,5  мм, имеет достаточную жесткость и прочность для освобождения лунки от корки льда. Черпак имеет положительную плавучесть!</t>
  </si>
  <si>
    <t>Материал : Титан                    Размер чашы черпака: 95 мм                    Общая длина : 380-400 мм                 Вес: 110гр ± 5гр</t>
  </si>
  <si>
    <t xml:space="preserve">Держатель датчика эхолота SN LOWRANCE TRIPLSHOT  (нержавейка) </t>
  </si>
  <si>
    <t>Держатель датчика эхолота НДНД LOWRANCE TRIPLSHOT (нержавейка)</t>
  </si>
  <si>
    <t xml:space="preserve">Держатель датчика эхолота LN LOWRANCE TRIPLSHOT (нержавейка)  </t>
  </si>
  <si>
    <t>Амортизационная стойка RodStars (нержавейка)</t>
  </si>
  <si>
    <t>Амортизационная стойка RodStars (железо)</t>
  </si>
  <si>
    <r>
      <t xml:space="preserve">Жилет Спасательный RodStars (46-50) </t>
    </r>
    <r>
      <rPr>
        <b/>
        <sz val="12"/>
        <color indexed="10"/>
        <rFont val="Arial"/>
        <family val="2"/>
        <charset val="204"/>
      </rPr>
      <t xml:space="preserve">(сертифицированный) </t>
    </r>
  </si>
  <si>
    <r>
      <t xml:space="preserve">Жилет Спасательный  RodStars (58-62) </t>
    </r>
    <r>
      <rPr>
        <b/>
        <sz val="12"/>
        <color indexed="10"/>
        <rFont val="Arial"/>
        <family val="2"/>
        <charset val="204"/>
      </rPr>
      <t xml:space="preserve">(сертифицированный) </t>
    </r>
  </si>
  <si>
    <r>
      <t xml:space="preserve">Жилет Спасательный RodStars (64-68) </t>
    </r>
    <r>
      <rPr>
        <b/>
        <sz val="12"/>
        <color indexed="10"/>
        <rFont val="Arial"/>
        <family val="2"/>
        <charset val="204"/>
      </rPr>
      <t xml:space="preserve">(сертифицированный) </t>
    </r>
  </si>
  <si>
    <r>
      <t xml:space="preserve">Жилет Спасательный  RodStars (52-56) </t>
    </r>
    <r>
      <rPr>
        <b/>
        <sz val="12"/>
        <color indexed="10"/>
        <rFont val="Arial"/>
        <family val="2"/>
        <charset val="204"/>
      </rPr>
      <t xml:space="preserve">(сертифицированный) </t>
    </r>
  </si>
  <si>
    <r>
      <t xml:space="preserve">Жилет Спасательный детский RodStars (3-4лет) </t>
    </r>
    <r>
      <rPr>
        <b/>
        <sz val="12"/>
        <color indexed="10"/>
        <rFont val="Arial"/>
        <family val="2"/>
        <charset val="204"/>
      </rPr>
      <t xml:space="preserve">(сертифицированный) </t>
    </r>
  </si>
  <si>
    <r>
      <t xml:space="preserve">Жилет Спасательный детский RodStars (5-6лет) </t>
    </r>
    <r>
      <rPr>
        <b/>
        <sz val="12"/>
        <color indexed="10"/>
        <rFont val="Arial"/>
        <family val="2"/>
        <charset val="204"/>
      </rPr>
      <t xml:space="preserve">(сертифицированный) </t>
    </r>
  </si>
  <si>
    <r>
      <t xml:space="preserve">Жилет Спасательный детский RodStars (7-9лет) </t>
    </r>
    <r>
      <rPr>
        <b/>
        <sz val="12"/>
        <color indexed="10"/>
        <rFont val="Arial"/>
        <family val="2"/>
        <charset val="204"/>
      </rPr>
      <t xml:space="preserve">(сертифицированный) </t>
    </r>
  </si>
  <si>
    <r>
      <t xml:space="preserve">Жилет Спасательный детский RodStars (10-12лет) </t>
    </r>
    <r>
      <rPr>
        <b/>
        <sz val="12"/>
        <color indexed="10"/>
        <rFont val="Arial"/>
        <family val="2"/>
        <charset val="204"/>
      </rPr>
      <t xml:space="preserve">(сертифицированный) </t>
    </r>
  </si>
  <si>
    <t>Используется для хранени и транспортировки экрана эхолота размером 9 дюймов</t>
  </si>
  <si>
    <t>Используется для хранени и транспортировки экрана эхолота размером 12 дюймов</t>
  </si>
  <si>
    <t>24шт</t>
  </si>
  <si>
    <t>Якорь Адмиралтейский</t>
  </si>
  <si>
    <t>1шт</t>
  </si>
  <si>
    <t>Классический складной адмиралтейский якорь со штоком. Разборная конструкция облегчает хранение и транспортировку якоря. Устойчиво держит на всех видах грунта. Якорь выполнен из качественной стали и защищен от коррозии методом горячей оцинковки.</t>
  </si>
  <si>
    <t xml:space="preserve"> Материал: оцинкованная сталь.                
Вес: 5,6кг                             Габаритные размеры:97*17*10(см)                </t>
  </si>
  <si>
    <t>Багор разборный титан</t>
  </si>
  <si>
    <t>Якорная намотка RodStars 6мм 20метров</t>
  </si>
  <si>
    <t>Якорная намотка RodStars 6мм 30метров</t>
  </si>
  <si>
    <t>Якорная намотка RodStars 8мм 20метров</t>
  </si>
  <si>
    <t>Якорная намотка RodStars 8мм 30метров</t>
  </si>
  <si>
    <t>Мотовило для якорной намотки</t>
  </si>
  <si>
    <t>Полужесткий чехол для зимних удилищ с максимальной длинной 85см. Предназначен для транспортировки и хранения зимних удилищ. Выполнен из прочной ткани, имеет регулируемую лямку для переноски.</t>
  </si>
  <si>
    <t>Размеры мотовила: 40 см – длина, 15 см – ширина, толщина – 2,5 см.                                                 Вес: 120гр±5гр</t>
  </si>
  <si>
    <t>45шт</t>
  </si>
  <si>
    <t>Позволяет установить амортизационную стойку без снятия нижнего основания в лодке.</t>
  </si>
  <si>
    <t xml:space="preserve">Адаптер с подшипниками удлиненный 19 мм (труба нержавейка)   </t>
  </si>
  <si>
    <t xml:space="preserve">Адаптер с подшипниками удлиненный 22 мм (труба нержавейка)   </t>
  </si>
  <si>
    <t>40 шт</t>
  </si>
  <si>
    <t xml:space="preserve">Удлинитель применяется для увеличения глубины бурения на 50 см. </t>
  </si>
  <si>
    <r>
      <t xml:space="preserve">Материал: Нержавейка                                         Диаметр отверстия для фиксации винтом-барашком: 6,2мм. Диаметр входного отверстия трубы удлинителя: 18мм
Диаметр выходного отверстия трубы удлинителя: 18 мм.
Габаритные размеры:480*25 (мм)  Вес: 350гр ± 20гр     </t>
    </r>
    <r>
      <rPr>
        <b/>
        <u/>
        <sz val="12"/>
        <color indexed="10"/>
        <rFont val="Arial"/>
        <family val="2"/>
        <charset val="204"/>
      </rPr>
      <t>Совместимость:</t>
    </r>
    <r>
      <rPr>
        <b/>
        <sz val="11"/>
        <color indexed="8"/>
        <rFont val="Arial"/>
        <family val="2"/>
        <charset val="204"/>
      </rPr>
      <t xml:space="preserve"> Mora Ice Chrome, Mora Ice Arctic,  mora expert pro и их аналоги (rextor, Alligator, и их подобные) Отечественные ледобуры Легион.</t>
    </r>
  </si>
  <si>
    <t>Набор жерлиц RodStars в сумке 10шт, алюминевая стойка, катушка 90 мм. (оснащенные)</t>
  </si>
  <si>
    <t>Набор жерлиц RodStars в сумке 10шт, алюминевая стойка, катушка 75 мм. (оснащенные)</t>
  </si>
  <si>
    <t xml:space="preserve">Набор жерлиц RodStars в сумке 10шт, алюминевая стойка, катушка 90 мм.  </t>
  </si>
  <si>
    <t xml:space="preserve">Набор жерлиц RodStars в сумке 10шт, алюминевая стойка, катушка 75 мм. </t>
  </si>
  <si>
    <t xml:space="preserve">Набор жерлиц RodStars в сумке 10шт, пластиковая стойка, катушка 90 мм. (оснащенные) </t>
  </si>
  <si>
    <t xml:space="preserve">Набор жерлиц RodStars в сумке 10шт, пластиковая стойка, катушка 75 мм. (оснащенные) </t>
  </si>
  <si>
    <t xml:space="preserve">Набор жерлиц RodStars в сумке 10шт, пластиковая стойка, катушка 90 мм. </t>
  </si>
  <si>
    <t xml:space="preserve">Набор жерлиц RodStars в сумке 10шт, пластиковая стойка, катушка 75 мм. </t>
  </si>
  <si>
    <t xml:space="preserve">Набор жерлиц RodStars в сумке 5шт, пластиковая стойка, катушка 90 мм. (оснащенные) </t>
  </si>
  <si>
    <t>Набор жерлиц RodStars в сумке 5шт, пластиковая стойка, катушка 75 мм. (оснащенные)</t>
  </si>
  <si>
    <t xml:space="preserve">Набор жерлиц RodStars в сумке 5шт, пластиковая стойка, катушка 90 мм. </t>
  </si>
  <si>
    <t xml:space="preserve">Набор жерлиц RodStars в сумке 5шт, пластиковая стойка, катушка 75 мм. </t>
  </si>
  <si>
    <t xml:space="preserve">Жерлица RodStars алюминивая стойка катушка 90мм (оснащенная)                       </t>
  </si>
  <si>
    <t xml:space="preserve">Жерлица RodStars пластиковая стойка катушка 90мм (оснащенная)                   </t>
  </si>
  <si>
    <t xml:space="preserve">Жерлица RodStars алюминивая стойка катушка 75мм (оснащенная)                      </t>
  </si>
  <si>
    <t xml:space="preserve">Жерлица RodStars пластиковая стойка катушка 75мм (оснащенная)                   </t>
  </si>
  <si>
    <t xml:space="preserve">Жерлица RodStars алюминивая стойка катушка 90мм                       </t>
  </si>
  <si>
    <t xml:space="preserve">Жерлица RodStars пластиковая стойка катушка 90мм                    </t>
  </si>
  <si>
    <t xml:space="preserve">Жерлица RodStars алюминивая стойка катушка 75мм                       </t>
  </si>
  <si>
    <t xml:space="preserve">Жерлица RodStars пластиковая стойка катушка 75мм                    </t>
  </si>
  <si>
    <t xml:space="preserve">Якорь флажковый    </t>
  </si>
  <si>
    <t>Материал: Oxford 600 (влаго/пыле защитная), в передней и задней стенке вшит материал НПЭ 8мм.     Габаритные размеры: 22*16*9(см)                                      Вес изделия:160гр</t>
  </si>
  <si>
    <t>Материал: изолон        Габаритные размеры: 13*17*4,5(см)                                              Вес: 20гр</t>
  </si>
  <si>
    <t>Материал: изолон        Габаритные размеры: 5,8*3,2(см)                                              Вес: 2гр</t>
  </si>
  <si>
    <t>Поплавок для эхолота практик</t>
  </si>
  <si>
    <t>50 шт</t>
  </si>
  <si>
    <t>Позволяет установить сидения с основанием 73 мм и осуществить вращение сидения вокруг своей оси.Данный переходник также позволяет снимать сидение с амортизационной стойки</t>
  </si>
  <si>
    <t>Полужесткий чехол для зимних удилищ с максимальной длинной 73см. Предназначен для транспортировки и хранения зимних удилищ. Выполнен из прочной ткани, имеет регулируемую лямку для переноски.</t>
  </si>
  <si>
    <t xml:space="preserve">Переходник нижний (сталь) 60мм </t>
  </si>
  <si>
    <t xml:space="preserve">Переходник нижний (сталь) 73мм </t>
  </si>
  <si>
    <t>Переходник нижний (Нержавейка) 60мм</t>
  </si>
  <si>
    <t>Переходник нижний (Нержавейка) 73мм</t>
  </si>
  <si>
    <t>Переходник поворотный (нержавейка) 60мм</t>
  </si>
  <si>
    <t>Переходник поворотный (нержавейка) 73мм</t>
  </si>
  <si>
    <t>Переходник поворотный (сталь) 73мм</t>
  </si>
  <si>
    <t>Переходник поворотный (сталь) 60мм</t>
  </si>
  <si>
    <t>Материал: нержавеющая сталь 4мм                                          Покрытие: Плазменная полировка.                                   Высота стойки: 220мм
Амортизатор: EXA form 290 пружинный 190 х 50мм, 350LBS, 
Вес стойки: 5,8кг± 100гр
Минимальный ход стойки с амортизатором 65 мм
Максимальный ход стойки с амортизатором 85 мм
Нижнее крепление под основание 230 мм
Регулировка жёсткости стойки
Точная регулировка жёсткости амортизатора
Регулировка отскока
Стойки рассчитаны на вес седока 65 - 150 кг</t>
  </si>
  <si>
    <t xml:space="preserve">Материал: сталь 4мм      Покрытие: оцинкованна/порошковая покраска                                Диаметр посадочного отверстия: 60 мм                                   В комплект входит 6 болтов (нержавейка) для крепления к стойке.                                   Вес:1,7кг± 50гр                                Габаритные размеры:23*23*9,5 (см)                </t>
  </si>
  <si>
    <t xml:space="preserve">Материал: сталь 4мм      Покрытие: оцинкованна/порошковая покраска                                Диаметр посадочного отверстия: 73 мм                                   В комплект входит 6 болтов (нержавейка) для крепления к стойке.                                    Вес:2кг± 50гр                                Габаритные размеры:23*23*9,5 (см)                                </t>
  </si>
  <si>
    <t xml:space="preserve">Материал: нержавейка 4мм      Покрытие: механическая обработка                                    Диаметр посадочного отверстия: 73 мм                                   В комплект входит 6 болтов (нержавейка) для крепления к стойке.                                           Вес:2кг± 50гр                                Габаритные размеры:23*23*9,5 (см)        </t>
  </si>
  <si>
    <t xml:space="preserve">Материал: нержавейка 4мм      Покрытие: механическая обработка                             Диаметр посадочного отверстия: 60 мм                                   В комплект входит 6 болтов (нержавейка) для крепления к стойке.                                            Вес:1,7кг± 50гр                                Габаритные размеры:23*23*9,5 (см)        </t>
  </si>
  <si>
    <t xml:space="preserve">Материал: сталь 4мм      Покрытие: оцинкованна/порошковая покраска                                Диаметр посадочного     отверстия : 60 мм                                   В комплект входит 4 болта (нержавейка) для крепления к стойке.                                    Вес:1,3кг± 50гр                                Габаритные размеры:17,5*17,5*10,5 (см)                                  </t>
  </si>
  <si>
    <t xml:space="preserve">Материал: нержавейка 4мм Покрытие: механическая обработка                                          Диаметр посадочного отверстия: 60 мм                                   В комплект входит 4 болта (нержавейка) для крепления к стойке.                                  Вес:1,3кг± 50гр                                Габаритные размеры:17,5*17,5*10,5 (см)                               </t>
  </si>
  <si>
    <t xml:space="preserve">Материал: сталь 4мм      Покрытие: оцинкованна/порошковая покраска                                Диаметр посадочного     отверстия : 73 мм                                   В комплект входит 4 болта (нержавейка) для крепления к стойке                                  Вес:1,5кг± 50гр                                Габаритные размеры:17,5*17,5*10,5 (см)   </t>
  </si>
  <si>
    <t>Материал: нержавейка 4мм   Покрытие: механическая обработка                                       Диаметр посадочного отверстия: 73 мм                                   В комплект входит 4 болта (нержавейка) для крепления к стойке.                                   Вес:1,5кг± 50гр                                Габаритные размеры:17,5*17,5*10,5 (см)</t>
  </si>
  <si>
    <t xml:space="preserve"> Материал: сталь.               Покраска: Порошковая
Вес: 2кг                                  Габаритные размеры:28*10*4 (см)</t>
  </si>
  <si>
    <t xml:space="preserve"> Материал: сталь.               Покраска: Порошковая
Вес: 3кг                           Габаритные размеры:37*10*4 (см)</t>
  </si>
  <si>
    <t xml:space="preserve"> Материал: сталь.               Покраска: Порошковая
Вес: 4кг                                   Габаритные размеры:47*10*4 (см)</t>
  </si>
  <si>
    <t xml:space="preserve"> Материал: сталь.               Покраска: Порошковая
Вес: 5кг                            Габаритные размеры:39*11*5 (см)                </t>
  </si>
  <si>
    <t xml:space="preserve"> Материал: сталь.               Покраска: Порошковая
Вес: 6кг                                  Габаритные размеры:44*11*5 (см)</t>
  </si>
  <si>
    <t xml:space="preserve"> Материал: сталь.               Покраска: Порошковая
Вес: 7кг                                  Габаритные размеры:46*11*5 (см)</t>
  </si>
  <si>
    <t>Мотовило: влагостойкая фанера покрытая лаком.                 Габаритные размеры:24*15*1(см)  Вес: 100гр ± 10гр</t>
  </si>
  <si>
    <t xml:space="preserve">Материал: сталь                    Диаметр трубы: 22мм                        Покраска: порошковая         Длина в разложенном состоянии: 1,8 метра Транспортировочная длина: 60см                                    Количество деталей: 3                Дополнительно комплектуется чехлом для переноски. Габаритные размеры:70*7*2 (см)  Вес: 2100гр ± 20гр </t>
  </si>
  <si>
    <t>Диаметр: 75*35(мм)                                    Вес: 13гр ± 2гр</t>
  </si>
  <si>
    <t>Диаметр: 90*35(мм)                                    Вес: 18гр ± 2гр</t>
  </si>
  <si>
    <t>Диаметр: 220*15(мм)                           Вес: 75гр ± 2гр</t>
  </si>
  <si>
    <t xml:space="preserve">Материал: полиамид             Вес:13гр ± 2гр                  Габаритные размеры:150*60*35(мм) </t>
  </si>
  <si>
    <t xml:space="preserve">Материал: полиамид                  Вес: 13гр ± 2гр                   Габаритные размеры:105*27*12(мм) </t>
  </si>
  <si>
    <t xml:space="preserve">Материал: пружинная сталь, Oxford 200                                          Длина: 50 см                                      Вес: 10гр ± 2гр  </t>
  </si>
  <si>
    <t xml:space="preserve">Материал: полипропилен        Вес: 2гр                          Габаритные размеры:34*12(мм) </t>
  </si>
  <si>
    <t xml:space="preserve">Материал: Oxford                              Вес: 80гр                             Габаритные размеры:25*3(см) </t>
  </si>
  <si>
    <t xml:space="preserve">Материал: Oxford                               Вес: 240гр                            Габаритные размеры:45*25*4(см) </t>
  </si>
  <si>
    <t xml:space="preserve">Материал: изолон               Комплект: 5шт.                                 Вес: 10гр                            Габаритные размеры:22*3(см) </t>
  </si>
  <si>
    <t xml:space="preserve">Материал: свинец                         Вес: 7гр                                 Габаритные размеры:21*10(мм) </t>
  </si>
  <si>
    <t xml:space="preserve">Материал: свинец                         Вес: 10гр                               Габаритные размеры:23*10(мм) </t>
  </si>
  <si>
    <r>
      <t xml:space="preserve">Материал: Сталь/пластик              Покрытие: Гальваника     Подшипник: 2шт                       Ручка: резина                                           Диаметр отверстия для фиксации винтом-барашком: 6,2мм и 8,2 мм.
Диаметр выходного вала адаптера: 19 мм.
Габаритные размеры:20*15*4 (см)  Вес: 350гр ± 20гр      </t>
    </r>
    <r>
      <rPr>
        <b/>
        <u/>
        <sz val="12"/>
        <color indexed="10"/>
        <rFont val="Arial"/>
        <family val="2"/>
        <charset val="204"/>
      </rPr>
      <t>Совместимость:</t>
    </r>
    <r>
      <rPr>
        <b/>
        <sz val="11"/>
        <color indexed="8"/>
        <rFont val="Arial"/>
        <family val="2"/>
        <charset val="204"/>
      </rPr>
      <t xml:space="preserve"> Торнадо М2</t>
    </r>
  </si>
  <si>
    <r>
      <t xml:space="preserve">Материал: Сталь/пластик               Покрытие: Гальваника     Подшипник: 2шт                       Ручка: резина                                     Диаметр отверстия для фиксации винтом-барашком:8,2мм.
Диаметр выходного вала адаптера: 20 мм.
Габаритные размеры:20*15*4 (см)  Вес: 370гр ± 20гр           </t>
    </r>
    <r>
      <rPr>
        <b/>
        <u/>
        <sz val="12"/>
        <color indexed="10"/>
        <rFont val="Arial"/>
        <family val="2"/>
        <charset val="204"/>
      </rPr>
      <t>Совместимость:</t>
    </r>
    <r>
      <rPr>
        <b/>
        <sz val="11"/>
        <color indexed="8"/>
        <rFont val="Arial"/>
        <family val="2"/>
        <charset val="204"/>
      </rPr>
      <t xml:space="preserve"> для шнеков Торнадо, новинка от компании тонар шнек мотошторм.</t>
    </r>
  </si>
  <si>
    <r>
      <t xml:space="preserve">Материал: Сталь/пластик               Покрытие: Гальваника     Подшипник: 2шт                       Ручка: резина                         Диаметр отверстия для фиксации винтом-барашком: 6,2мм и 8,2 мм.
Диаметр выходного вала адаптера: 22 мм.
Габаритные размеры:20*15*4(см)          Вес:390гр ± 20гр    </t>
    </r>
    <r>
      <rPr>
        <b/>
        <u/>
        <sz val="12"/>
        <color indexed="10"/>
        <rFont val="Arial"/>
        <family val="2"/>
        <charset val="204"/>
      </rPr>
      <t>Совместимость:</t>
    </r>
    <r>
      <rPr>
        <b/>
        <sz val="11"/>
        <color indexed="8"/>
        <rFont val="Arial"/>
        <family val="2"/>
        <charset val="204"/>
      </rPr>
      <t xml:space="preserve"> Mora Nova Sustem, Mora Nova Black, моровские шнеки и не только под бензобуры, Ледобур Айсберг евро, сибирия, арктик, Индиго. </t>
    </r>
  </si>
  <si>
    <t>25шт</t>
  </si>
  <si>
    <t xml:space="preserve">Ткань: Oxford            
Размер:46-50                                   Цвет: Оранжевый                            (в комплект входит свисток) Габаритные размеры:60*59*6(см)                                                     Вес:  390± 20гр </t>
  </si>
  <si>
    <t>Ткань: Oxford            
Размер:52-56                               Цвет: Оранжевый                            (в комплект входит свисток) Габаритные размеры:66*62*6(см)                                                     Вес: 425± 20гр</t>
  </si>
  <si>
    <t>Ткань: Oxford            
Размер: 58-62                                   Цвет: Оранжевый                            (в комплект входит свисток) Габаритные размеры:72*65*6(см)                                                     Вес: 460± 20гр</t>
  </si>
  <si>
    <t>Ткань: Oxford            
Размер:64-68                                Цвет: Оранжевый                            (в комплект входит свисток) Габаритные размеры:78*68*6(см)                                                     Вес: 500± 20гр</t>
  </si>
  <si>
    <t>Ткань: Oxford            
Размеры: 3-4 лет                                       Цвет: Оранжевый                            (в комплект входит свисток) Габаритные размеры:36*39*6(см)                                                     Вес: 185± 20гр</t>
  </si>
  <si>
    <t>Ткань: Oxford            
Размеры: 5-6 лет                                        Цвет: Оранжевый                            (в комплект входит свисток) Габаритные размеры:40*44*6(см)                                                     Вес: 210± 20гр</t>
  </si>
  <si>
    <t>Ткань: Oxford            
Размеры: 7-9 лет,                                         Цвет: Оранжевый                            (в комплект входит свисток) Габаритные размеры:42*46*6(см)                                                     Вес: 240± 20гр</t>
  </si>
  <si>
    <t>Ткань: Oxford            
Размеры: 10-12лет.                                         Цвет: Оранжевый                            (в комплект входит свисток) Габаритные размеры:44*51*6(см)                                                     Вес: 270± 20гр</t>
  </si>
  <si>
    <r>
      <t xml:space="preserve">Материал: Сталь               Покрытие: Гальваника                          Диаметр отверстия для фиксации винтом-барашком: 6,2мм.
Диаметр выходного вала адаптера: 18 мм.
Вес изделия:  290гр ± 20гр. Габаритные размеры:19*10,5*2,5(см)     </t>
    </r>
    <r>
      <rPr>
        <b/>
        <u/>
        <sz val="12"/>
        <color indexed="10"/>
        <rFont val="Arial"/>
        <family val="2"/>
        <charset val="204"/>
      </rPr>
      <t xml:space="preserve">Совместимость: </t>
    </r>
    <r>
      <rPr>
        <b/>
        <sz val="11"/>
        <color indexed="8"/>
        <rFont val="Arial"/>
        <family val="2"/>
        <charset val="204"/>
      </rPr>
      <t>Mora Ice Chrome, Mora Ice Arctic,  mora expert pro и их аналоги (rextor, Alligator, и их подобные) Отечественные ледобуры Легион.</t>
    </r>
  </si>
  <si>
    <r>
      <t xml:space="preserve">Материал: Сталь                Покрытие: Гальваника                          Диаметр отверстия для фиксации винтом-барашком: 6,2мм и 8,2мм.
Диаметр выходного вала адаптера: 19 мм.
Вес изделия:   290гр ± 20гр.  Габаритные размеры:19*10,5*2,5(см)           </t>
    </r>
    <r>
      <rPr>
        <b/>
        <u/>
        <sz val="12"/>
        <color indexed="10"/>
        <rFont val="Arial"/>
        <family val="2"/>
        <charset val="204"/>
      </rPr>
      <t>Совместимость</t>
    </r>
    <r>
      <rPr>
        <b/>
        <sz val="11"/>
        <color indexed="8"/>
        <rFont val="Arial"/>
        <family val="2"/>
        <charset val="204"/>
      </rPr>
      <t>: Торнадо М2</t>
    </r>
  </si>
  <si>
    <r>
      <t xml:space="preserve">Материал: Сталь                Покрытие: Гальваника                          Диаметр отверстия для фиксации винтом-барашком: 8,2мм.
Диаметр выходного вала адаптера: 20 мм.
Вес изделия:  290гр ± 20гр. Габаритные размеры:19*10,5*2,5(см)           </t>
    </r>
    <r>
      <rPr>
        <b/>
        <u/>
        <sz val="12"/>
        <color indexed="10"/>
        <rFont val="Arial"/>
        <family val="2"/>
        <charset val="204"/>
      </rPr>
      <t>Совместимость</t>
    </r>
    <r>
      <rPr>
        <b/>
        <sz val="11"/>
        <color indexed="8"/>
        <rFont val="Arial"/>
        <family val="2"/>
        <charset val="204"/>
      </rPr>
      <t>: для шнеков Торнадо, новинка от компании тонар шнек мотошторм.</t>
    </r>
  </si>
  <si>
    <r>
      <t xml:space="preserve">Материал: Сталь               Покрытие: Гальваника                          Диаметр отверстия для фиксации винтом-барашком: 6,2мм и 8,2мм. Диаметр выходного вала адаптера: 22 мм.
Габаритные размеры:19*10,5*2,5(см)                 Вес: 300гр ± 20гр.   </t>
    </r>
    <r>
      <rPr>
        <b/>
        <u/>
        <sz val="12"/>
        <color indexed="10"/>
        <rFont val="Arial"/>
        <family val="2"/>
        <charset val="204"/>
      </rPr>
      <t xml:space="preserve">Совместимость: </t>
    </r>
    <r>
      <rPr>
        <b/>
        <sz val="11"/>
        <color indexed="8"/>
        <rFont val="Arial"/>
        <family val="2"/>
        <charset val="204"/>
      </rPr>
      <t xml:space="preserve">Mora Nova Sustem, Mora Nova Black, моровские шнеки и не только под бензобуры, Ледобур Айсберг евро, сибирия, арктик, Индиго. </t>
    </r>
  </si>
  <si>
    <t xml:space="preserve"> Чехол для катушки убережет дорогостоящий инструмент от загрязнений, механических повреждений. Что несомненно увеличит срок службы катушки и она будет радовать вас долгое время.</t>
  </si>
  <si>
    <t xml:space="preserve">
-Простой в использовании самовсасывающий шланг, предназначен для перекачки топлива самотеком
-Пропускная способность до 13 литров топлива в минуту.
-Приспособление имеет антистатические свойства, предназначен для безопасной переливки легковоспламеняющихся жидкостей.
-Встроенный клапан позволяет легко заправлять из канистр лодку (катер) у пирса или непосредственно на водоеме.
-Прозрачный шланг позволяет контролировать процесс заправки.
Примечание:
* Канистра с топливом должна быть выше, чем бак вашей лодки
* Клапан должен быть полностью погружен в топливо
* Несколько раз энергично встряхните клапан внутри канистры и топливо начнет самотеком переливаться по шлангу
*Чтобы остановить заправку, извлеките клапан из топлива, и слейте остатки из шланга в бак.</t>
  </si>
  <si>
    <t>Материал нержавейка (AISI 439 толщина 2мм).
Технические характеристики:
*Установка на транец толщиной: до 75мм.
*Диапазон регулировки длинны штанги: от 340мм до 550мм Габаритные размеры: 390*140*60                                               вес 1050гр ± 50гр</t>
  </si>
  <si>
    <t>Материал нержавейка (AISI 439 толщина 2мм).
Технические характеристики:
*Установка на транец толщиной: до 75мм.
*Диапазон регулировки длинны штанги: от 340мм до 550мм Габаритные размеры: 390*140*60                                               вес 1030гр ± 50гр</t>
  </si>
  <si>
    <t>Материал нержавейка (AISI 439 толщина 2мм).
Технические характеристики:
*Установка на транец толщиной: до 75мм.
*Диапазон регулировки длинны штанги: от 340мм до 550мм  Габаритные размеры: 390*140*60                                                вес 1030гр ± 50гр</t>
  </si>
  <si>
    <t>Материал нержавейка (AISI 439 толщина 2мм).
Технические характеристики:
*Установка на транец толщиной:  до 65мм.
*Диапазон регулировки длинны штанги: от 220мм до 520мм Габаритные размеры: 650*160*75                                               вес 1200гр ± 50гр</t>
  </si>
  <si>
    <t>Материал нержавейка (AISI 439 толщина 2мм).
Технические характеристики:
*Установка на транец толщиной:  до 65мм.
*Диапазон регулировки длинны штанги: от 220мм до 520мм Габаритные размеры: 650*160*75                                              вес 1180гр ± 50гр</t>
  </si>
  <si>
    <t>Материал нержавейка (AISI 439 толщина 2мм).
Технические характеристики:
*Установка на транец толщиной: до 75мм.
*Диапазон регулировки длинны штанги: от 340мм до 550мм Габаритные размеры: 430*160*45                                              вес 1000гр ± 50гр</t>
  </si>
  <si>
    <t>Материал нержавейка (AISI 439 толщина 2мм).
Технические характеристики:
*Установка на транец толщиной: до 75мм.
*Диапазон регулировки длинны штанги: от 340мм до 550мм Габаритные размеры: 430*160*45                                               вес 1000гр ± 50гр</t>
  </si>
  <si>
    <t>Материал нержавейка (AISI 439 толщина 2мм).
Технические характеристики:
*Установка на транец толщиной:  до 65мм.
*Диапазон регулировки длинны штанги: от 220мм до 520мм Габаритные размеры: 630*150*45                                              вес 1050гр ± 50гр</t>
  </si>
  <si>
    <t>Сумка для рыбы предназначена для активной поисковой рыбалки, для удобства имеется карман из сетки, в который легко помещается коробка с приманками и зажим для извлечения приманки из пасти рыбы. Комплектуется тряпочкой для вытирания рук.</t>
  </si>
  <si>
    <t>Чехол для зимней катушки RodStars (ручка вверху)</t>
  </si>
  <si>
    <t>Чехол для зимних удилищ RodStars (75см)</t>
  </si>
  <si>
    <t>Чехол для зимних удилищ RodStars (89см)</t>
  </si>
  <si>
    <t>Кофр для ледобура RodStars</t>
  </si>
  <si>
    <t>Чехол для ледобура RodStars 180-200мм</t>
  </si>
  <si>
    <t>Сумка под голову эхолота 12" RodStars</t>
  </si>
  <si>
    <t>Сумка под голову эхолота 9" RodStars</t>
  </si>
  <si>
    <t>Шланг для перекачки топлива RodStars</t>
  </si>
  <si>
    <t>Адаптер с кругом 18мм диаметр круга 165мм</t>
  </si>
  <si>
    <t>Адаптер с кругом 19мм диаметр круга 165мм</t>
  </si>
  <si>
    <t>Адаптер с кругом 22мм диаметр круга 165мм</t>
  </si>
  <si>
    <t>Адаптер с кругом 18мм диаметр круга 212мм</t>
  </si>
  <si>
    <t>Адаптер с кругом 22мм диаметр круга 212мм</t>
  </si>
  <si>
    <t xml:space="preserve">Слайдер с поворотной платформой «два в одном».
Позволит перемещать кресло вперед, назад на 60 мм.
Поворотный механизм обеспечивает вращение кресла с фиксацией через 45 градусов.
- Выполнен из алюминия
- Имеет низкую высоту 70 мм
- Позволяет передвигать кресло как вперед/назад (поднятием рычага слева), так и вокруг (поднятием рычага справа)
</t>
  </si>
  <si>
    <t>Слайдер с поворотной платформой</t>
  </si>
  <si>
    <t>Чехол для датчика эхолота. Предназначен для защиты датчика от царапин, грязи и пескоструя при транспортировке. Можно использовать вместе со струбциной, а так же при стационарном креплении на катере или лодке.</t>
  </si>
  <si>
    <t>Материал - Оксфорд 600         Вес: 20гр ± 5гр</t>
  </si>
  <si>
    <t>Мотовило: дерево с пропиткой, поводковый материал разрывная нагрузка 60кг. Материал: свинец, труба хромированная, трос стальной. Вес: 1000 грамм              Габаритные размеры:28*6*5 (см)</t>
  </si>
  <si>
    <t>Оснащенный отцеп на 150гр на мотовиле. (без ручки)</t>
  </si>
  <si>
    <t>Оснащенный отцеп на 200гр на мотовиле. (без ручки)</t>
  </si>
  <si>
    <t>Оснащенный отцеп на 400гр на мотовиле. (без ручки)</t>
  </si>
  <si>
    <t>Мотовило: дерево с пропиткой, поводковый материал разрывная нагрузка 60кг. Материал: свинец, труба хромированная, трос стальной. Вес: 150 грамм              Габаритные размеры:28*6*5 (см)</t>
  </si>
  <si>
    <t>Мотовило: дерево с пропиткой, поводковый материал разрывная нагрузка 60кг. Материал: свинец, труба хромированная, трос стальной. Вес: 200 грамм              Габаритные размеры:28*6*5 (см)</t>
  </si>
  <si>
    <t>Мотовило: дерево с пропиткой, поводковый материал разрывная нагрузка 60кг. Материал: свинец, труба хромированная, трос стальной. Вес: 400 грамм              Габаритные размеры:28*6*5 (см)</t>
  </si>
  <si>
    <t>Оснащенный отцеп на 700гр на мотовиле. (без ручки)</t>
  </si>
  <si>
    <t>Мотовило: дерево с пропиткой, поводковый материал разрывная нагрузка 60кг. Материал: свинец, труба хромированная, трос стальной. Вес: 700 грамм              Габаритные размеры:28*6*5 (см)</t>
  </si>
  <si>
    <t>Оснащенный отцеп на 1000гр на мотовиле. (без ручки)</t>
  </si>
  <si>
    <t>Оснащенный отцеп на 150гр на мотовиле. (с ручкой)</t>
  </si>
  <si>
    <t>Оснащенный отцеп на 200гр на мотовиле. (с ручкой)</t>
  </si>
  <si>
    <t>Оснащенный отцеп на 400гр на мотовиле. (с ручкой)</t>
  </si>
  <si>
    <t>Оснащенный отцеп на 700гр на мотовиле. (с ручкой)</t>
  </si>
  <si>
    <t>Оснащенный отцеп на 1000гр на мотовиле. (с ручкой</t>
  </si>
  <si>
    <t>Якорь складной разборный 3,1кг.</t>
  </si>
  <si>
    <t>Адаптер с подшипниками 15,7мм</t>
  </si>
  <si>
    <t>Адаптер с планкой 15,7мм</t>
  </si>
  <si>
    <t>Зимняя удочка RodStars</t>
  </si>
  <si>
    <t>Длина максимальная: 80см Длина минимальная: 65см                                                Вес: 65гр</t>
  </si>
  <si>
    <t>Зимняя удочка RodStars для ловли хищной рыбы. Благодаря уникальности хлыста, можно укорачивать хлыст на 15см Ручка выполнена в класическом стиле из неопрена. За счет легкости бланка будет чувствоваться даже самое минимальное косание рыбы в приманку!</t>
  </si>
  <si>
    <t>Сумка под голову эхолота 16" RodStars</t>
  </si>
  <si>
    <t>Используется для хранени и транспортировки экрана эхолота размером 16 дюймов</t>
  </si>
  <si>
    <t>Ткань: Oxford 600     Наполнитель: Изолон Габаритные размеры: 48*28*14 (см)                                                     Вес: 320гр ±10гр</t>
  </si>
  <si>
    <t>Итого:</t>
  </si>
  <si>
    <r>
      <t>Сумка для эхолота практик RodStars</t>
    </r>
    <r>
      <rPr>
        <b/>
        <sz val="16"/>
        <color rgb="FFFF0000"/>
        <rFont val="Arial"/>
        <family val="2"/>
        <charset val="204"/>
      </rPr>
      <t xml:space="preserve"> </t>
    </r>
  </si>
  <si>
    <t xml:space="preserve">Поплавок для эхолота Практик RodStars </t>
  </si>
  <si>
    <t>Бокс для эхолота Практик RodStars</t>
  </si>
  <si>
    <t>Туристическое сиденье - полезный аксессуар для активного отдыха и рыбалки, который защищает от влаги и грязи, а также создает мягкую опору.</t>
  </si>
  <si>
    <t>Адаптер с подшипниками 15,7мм (Ручка сталь)</t>
  </si>
  <si>
    <t>Адаптер с подшипниками 18мм (Ручка сталь)</t>
  </si>
  <si>
    <t>Адаптер с подшипниками 19мм (Ручка сталь)</t>
  </si>
  <si>
    <t>Материал: Сталь              Покрытие: Гальваника     Подшипник: 2шт                       Ручка: резина                                           Диаметр отверстия для фиксации винтом-барашком: 6,2мм и 8,2 мм.
Диаметр выходного вала адаптера: 19 мм.
Габаритные размеры:20*15*4 (см)  Вес:490гр ±10гр Совместимость: Торнадо М2</t>
  </si>
  <si>
    <t xml:space="preserve"> Адаптер с подшипниками удлинённый 18мм (труба нержавейка)</t>
  </si>
  <si>
    <t>Адаптер с подшипниками 20мм (Ручка сталь)</t>
  </si>
  <si>
    <t>Материал: Сталь            Покрытие: Гальваника     Подшипник: 2шт                       Ручка: резина                                     Диаметр отверстия для фиксации винтом-барашком:8,2мм.
Диаметр выходного вала адаптера: 20 мм.
Габаритные размеры:20*15*4 (см)  Вес: 510гр ± 10гр           Совместимость: для шнеков Торнадо, новинка от компании тонар шнек мотошторм.</t>
  </si>
  <si>
    <t>Адаптер с подшипниками 22мм (Ручка сталь)</t>
  </si>
  <si>
    <t xml:space="preserve">Материал: Сталь/пластик               Покрытие: Гальваника     Подшипник: 2шт                       Ручка: резина                         Диаметр отверстия для фиксации винтом-барашком: 6,2мм и 8,2 мм.
Диаметр выходного вала адаптера: 22 мм.
Габаритные размеры:20*15*4(см)          Вес:535гр ± 10гр    Совместимость: Mora Nova Sustem, Mora Nova Black, моровские шнеки и не только под бензобуры, Ледобур Айсберг евро, сибирия, арктик, Индиго. </t>
  </si>
  <si>
    <t>Адаптер с подшипником с внутренним диамтером 22мм (Ручка сталь)</t>
  </si>
  <si>
    <t>Материал: Сталь/пластик               Покрытие: Гальваника     Подшипник: 2шт                       Ручка: резина                                        Диаметр отверстия для фиксации винтом-барашком: 8,2 мм.
Внутренний диаметр адаптера: 22 мм.
Вес изделия:  715гр ± 1 0гр    Совместимость: волжанка.</t>
  </si>
  <si>
    <t>35шт</t>
  </si>
  <si>
    <t>30 шт</t>
  </si>
  <si>
    <t>Материал: Сталь              Покрытие: Гальваника     Подшипник: 2шт                        Ручка: резина                                        Диаметр отверстия для фиксации винтом-барашком:8,2мм.
Диаметр выходного вала адаптера: 15,7 мм.
Габаритные размеры:20*15*4 (см)  Вес: 475гр ± 10гр
Совместимость: Волжанка.    В комплекте идет болт с гайкой М8</t>
  </si>
  <si>
    <t>Материал: Сталь               Покрытие: Гальваника     Подшипник: 2шт                       Ручка: резина                                          Диаметр отверстия для фиксации винтом-барашком: 6,2мм.
Диаметр выходного вала адаптера: 18 мм.
Габаритные размеры:20*15*4 (см)  Вес: 485гр ± 10гр     Совместимость: Mora Ice Chrome, Mora Ice Arctic,  mora expert pro и их аналоги (rextor, Alligator, и их подобные) Отечественные ледобуры Легион.</t>
  </si>
  <si>
    <t>Материал: сталь.                  Покраска: Порошковая
Технические характеристики:
*Установка на транец толщиной: до 65мм.
*Диапазон регулировки длинны штанги: от 360мм до 560мм Габаритные размеры:41*16*6(см)                 Вес: 780гр ± 30гр</t>
  </si>
  <si>
    <t>Материал: сталь.               Покраска: Порошковая
Технические характеристики:
*Установка на транец толщиной:  до 65мм.
*Диапазон регулировки длинны штанги: от 390мм до 550мм Габаритные размеры:46*23*6(см)  Вес: 780гр ± 30гр</t>
  </si>
  <si>
    <t>Материал: сталь.               Покраска: Порошковая
Технические характеристики:
*Установка на транецтолщиной: до 65мм.
*Диапазон регулировки длинны штанги: от 220мм до 520мм Габаритные размеры:65*17*6 (см)  Вес: 890гр ± 30гр</t>
  </si>
  <si>
    <t>Материал нержавейка (AISI 439 толщина 2мм).
Технические характеристики:
*Установка на транец толщиной: до 65мм.
*Диапазон регулировки длинны штанги: от 360мм до 560мм Габаритные размеры:41*16*6(см)   Вес: 800гр ± 30гр</t>
  </si>
  <si>
    <t>Материал нержавейка (AISI 439 толщина 2мм).
Технические характеристики:
*Установка на транец толщиной: до 65мм.
*Диапазон регулировки длинны штанги: от 360мм до 560мм Габаритные размеры:46*23*6(см)  Вес: 800гр ± 30гр</t>
  </si>
  <si>
    <t>Материал нержавейка (AISI 439 толщина 2мм).
Технические характеристики:
*Установка на транец толщиной:  до 65мм.
*Диапазон регулировки длинны штанги: от 220мм до 560мм Габаритные размеры:65*17*6 (см)  Вес: 850гр ± 30гр</t>
  </si>
  <si>
    <t>Материал нержавейка (AISI 439 толщина 2мм).
Технические характеристики:
*Установка на транец толщиной: до 75мм.
*Диапазон регулировки длинны штанги: от 340мм до 550мм Габаритные размеры: 440*140*70                                               вес 1,2гр ± 50гр</t>
  </si>
  <si>
    <t xml:space="preserve"> Материал: сталь.               Покраска: Порошковая
Вес: 3кг и 2,3кг ±100гр            Дополнительно комплектуется чехлом для переноски. Габаритные размеры: сложенный: 51*12 (см)  в рабочем состоянии: 51*33 (см)                 </t>
  </si>
  <si>
    <t xml:space="preserve"> Материал: сталь.               Покраска: Порошковая
Вес: 5,2кг и 3,5кг            Дополнительно комплектуется чехлом для переноски. Габаритные размеры: сложенный: 50*14 (см)  в рабочем состоянии: 50*40 (см)                 </t>
  </si>
  <si>
    <t xml:space="preserve"> Материал: сталь.               Покраска: Порошковая
Вес: 5кг ±100гр                         Габаритные размеры:40*26*11(см)                </t>
  </si>
  <si>
    <t>Ручка - прочная, легкая, теплая. Не тонет.
Матероиал:  Алюминий     Толщина: 3мм                            Длина ручки: 180мм                                                       Длина лезвия: 280мм         Диаметр пятака 33мм                  Вес: 80гр±5гр</t>
  </si>
  <si>
    <t>Ручка - прочная, легкая, теплая. Не тонет.
Матероиал:  Алюминий     Толщина: 3мм                            Длина ручки: 180мм                                                       Длина лезвия: 280мм            Размер пятака 44*24мм                  Вес: 80гр±5гр</t>
  </si>
  <si>
    <t>Ручка - прочная, легкая, теплая. Не тонет.
Матероиал:  Алюминий     Толщина: 3мм                            Длина ручки: 180мм                                                       Длина лезвия: 280мм            Размер пятака 46*27мм                  Вес: 80гр±5гр</t>
  </si>
  <si>
    <t xml:space="preserve">Мотовило: влагостойкая фанера покрытая лаком. Груз: 300 грамм в оплетке. Основной шнур: 2,5мм - 25 метров. Вертлюг: разрыв 110кг. Два корейских крючка: размер 8/0. Поводковый материал: 1метр.            Габаритные размеры:25*15*5 (см)  Вес: 480гр ± 20гр   </t>
  </si>
  <si>
    <t xml:space="preserve">Материал: сталь                    Диаметр трубы: 22мм                        Покраска: порошковая         Длина в разложенном состоянии: 1,2 метра Транспортировочная длина: 68см                                    Количество деталей: 2                      Дополнительно комплектуется чехлом для переноски. Габаритные размеры:70*5*2 (см)  Вес: 770гр ± 20гр   </t>
  </si>
  <si>
    <t>Характеристики: мешочек с песком, два поплавка, линь, все это в чехле-мешочке!! Габаритные размеры:23*15*3(см)                                                     Вес: 270гр ±20гр</t>
  </si>
  <si>
    <t>Ткань: Oxford 600     Наполнитель: Изолон Габаритные размеры: 40*26*10 (см)                                                     Вес: 280гр ±10гр</t>
  </si>
  <si>
    <t>Ткань: Oxford 600     Наполнитель: Изолон      Габаритные размеры: 20*15*10 (см)                                                     Вес: 90гр ±10гр</t>
  </si>
  <si>
    <t xml:space="preserve">Материал: алюминий             Вес:5 5гр ± 2гр                    Габаритные размеры:400*14*14(мм) </t>
  </si>
  <si>
    <r>
      <t xml:space="preserve">Материал: Сталь/пластик               Покрытие: Гальваника     Подшипник: 2шт                        Ручка: резина                                        Диаметр отверстия для фиксации винтом-барашком:8,2мм.
Диаметр выходного вала адаптера: 15,7 мм.
Габаритные размеры:215*150*40 (мм)  Вес: 340гр ± 10гр  В комплекте гайка+болт
</t>
    </r>
    <r>
      <rPr>
        <b/>
        <u/>
        <sz val="12"/>
        <color indexed="10"/>
        <rFont val="Arial"/>
        <family val="2"/>
        <charset val="204"/>
      </rPr>
      <t>Совместимость:</t>
    </r>
    <r>
      <rPr>
        <b/>
        <sz val="11"/>
        <color indexed="8"/>
        <rFont val="Arial"/>
        <family val="2"/>
        <charset val="204"/>
      </rPr>
      <t xml:space="preserve"> Волжанка.    В комплекте идет болт с гайкой М8 </t>
    </r>
  </si>
  <si>
    <r>
      <t xml:space="preserve">Материал: Сталь/пластик               Покрытие: Гальваника     Подшипник: 2шт                       Ручка: резина                                          Диаметр отверстия для фиксации винтом-барашком: 6,2мм.
Диаметр выходного вала адаптера: 18 мм.
Габаритные размеры:20*15*4 (см)  Вес: 345гр ± 10гр     </t>
    </r>
    <r>
      <rPr>
        <b/>
        <u/>
        <sz val="12"/>
        <color indexed="10"/>
        <rFont val="Arial"/>
        <family val="2"/>
        <charset val="204"/>
      </rPr>
      <t>Совместимость:</t>
    </r>
    <r>
      <rPr>
        <b/>
        <sz val="11"/>
        <color indexed="8"/>
        <rFont val="Arial"/>
        <family val="2"/>
        <charset val="204"/>
      </rPr>
      <t xml:space="preserve"> Mora Ice Chrome, Mora Ice Arctic,  mora expert pro и их аналоги (rextor, Alligator, и их подобные) Отечественные ледобуры Легион.</t>
    </r>
  </si>
  <si>
    <r>
      <t xml:space="preserve">Материал: Сталь/пластик               Покрытие: Гальваника     Подшипник: 2шт                       Ручка: резина                                        Диаметр отверстия для фиксации винтом-барашком: 8,2 мм.
Внутренний диаметр адаптера: 22 мм.
Вес изделия:  580гр ± 10гр    </t>
    </r>
    <r>
      <rPr>
        <b/>
        <u/>
        <sz val="12"/>
        <color indexed="10"/>
        <rFont val="Arial"/>
        <family val="2"/>
        <charset val="204"/>
      </rPr>
      <t>Совместимость:</t>
    </r>
    <r>
      <rPr>
        <b/>
        <sz val="11"/>
        <color indexed="8"/>
        <rFont val="Arial"/>
        <family val="2"/>
        <charset val="204"/>
      </rPr>
      <t xml:space="preserve"> волжанка.</t>
    </r>
  </si>
  <si>
    <r>
      <t xml:space="preserve">Материал: Сталь               Покрытие: Гальваника                          Диаметр отверстия для фиксации винтом-барашком: 8,2мм.
Диаметр выходного вала адаптера: 15,7мм.
Вес изделия:   270гр ± 20гр Габаритные размеры:19*10,5*2,5(см)  В комплекте гайка+болт      </t>
    </r>
    <r>
      <rPr>
        <b/>
        <u/>
        <sz val="12"/>
        <color indexed="10"/>
        <rFont val="Arial"/>
        <family val="2"/>
        <charset val="204"/>
      </rPr>
      <t xml:space="preserve">Совместимость: </t>
    </r>
    <r>
      <rPr>
        <b/>
        <sz val="11"/>
        <rFont val="Arial"/>
        <family val="2"/>
        <charset val="204"/>
      </rPr>
      <t>Волжанка.</t>
    </r>
  </si>
  <si>
    <r>
      <t xml:space="preserve">Удлиннитель для адаптера 22мм (нержавейка) </t>
    </r>
    <r>
      <rPr>
        <b/>
        <sz val="16"/>
        <color rgb="FFFF0000"/>
        <rFont val="Arial"/>
        <family val="2"/>
        <charset val="204"/>
      </rPr>
      <t xml:space="preserve">   </t>
    </r>
    <r>
      <rPr>
        <b/>
        <sz val="12"/>
        <color indexed="8"/>
        <rFont val="Arial"/>
        <family val="2"/>
        <charset val="204"/>
      </rPr>
      <t xml:space="preserve">                          </t>
    </r>
  </si>
  <si>
    <r>
      <t xml:space="preserve">Материал: Нержавейка                                         Диаметр отверстия для фиксации винтом-барашком: 6,2мм. Диаметр входного отверстия трубы удлинителя: 22мм
Диаметр выходного отверстия трубы удлинителя: 22 мм.
Габаритные размеры:480*25 (мм)  Вес: 360гр ± 20гр     </t>
    </r>
    <r>
      <rPr>
        <b/>
        <u/>
        <sz val="12"/>
        <color indexed="10"/>
        <rFont val="Arial"/>
        <family val="2"/>
        <charset val="204"/>
      </rPr>
      <t>Совместимость:</t>
    </r>
    <r>
      <rPr>
        <b/>
        <sz val="11"/>
        <color indexed="8"/>
        <rFont val="Arial"/>
        <family val="2"/>
        <charset val="204"/>
      </rPr>
      <t xml:space="preserve">  Mora Nova Sustem, Mora Nova Black, моровские шнеки и не только под бензобуры, Ледобур Айсберг евро, сибирия, арктик, Индиго. </t>
    </r>
  </si>
  <si>
    <t xml:space="preserve">Материал: дерево/сталь     Диаметр черенка 30мм.          Дерево береза 1 сорт.                Нож пешни имеет заточку напоминающую стамеску.                                       Вес: 1,260кг                          Габаритные размеры:121*4(см)     </t>
  </si>
  <si>
    <t>Материал: сталь                       Диаметр трубы: 22мм      Покраска: порошковая                                                                   Вес:1,260 кг Транспортировочные габариты:71*6                             Габаритные размеры:147*3(см)                          Дополнительно комплектуется чехлом для переноски.</t>
  </si>
  <si>
    <t>Материал: Oxford 600 (влаго/пыле защитная) в передней и задней стенке вшит материал НПЭ 8мм.                                         Вес изделия:120гр Габаритные размеры:14*12см</t>
  </si>
  <si>
    <r>
      <t>Материал: изолон     Габаритные размеры: 35*25см Вес: 71гр</t>
    </r>
    <r>
      <rPr>
        <b/>
        <sz val="11"/>
        <color indexed="8"/>
        <rFont val="Calibri"/>
        <family val="2"/>
        <charset val="204"/>
      </rPr>
      <t xml:space="preserve">± </t>
    </r>
    <r>
      <rPr>
        <b/>
        <sz val="11"/>
        <color indexed="8"/>
        <rFont val="Arial"/>
        <family val="2"/>
        <charset val="204"/>
      </rPr>
      <t>5гр</t>
    </r>
  </si>
  <si>
    <t>Материал: Oxford 600. Габаритные размеры: 65*40*16(см)                                                  Вес: 310гр ± 5гр</t>
  </si>
  <si>
    <t>Материал: Oxford 1820. Габаритные размеры: 51*45*12(см)                                                  Вес: 265гр ± 5гр</t>
  </si>
  <si>
    <t xml:space="preserve">Материал: Oxford 600 (влаго/пыле защитная), по периметру сумки вшит пластик 1,5мм и изолн 8мм. Совместимость: Metabo, DeWALT, Milwaukee, Makita и им подобные.                       Габаритные размеры:33*27*9 (см)  Вес: 640гр ± 10гр </t>
  </si>
  <si>
    <t xml:space="preserve">Материал: Oxford 600 (влаго/пыле защитная), подкладочной ткани внутри и вложением синтипона в районе АКБ. Установлена молния для быстрой смены АКБ.                               Вес: 110гр ± 10гр </t>
  </si>
  <si>
    <t xml:space="preserve">Материал: Oxford 600, изолон. Габаритные размеры:12*9*8 (см)  Вес: 50гр ± 5гр </t>
  </si>
  <si>
    <t>Материал: Oxford 600, пластик. Габаритные размеры: 75*17*10 (см)                                                  Вес: 655гр ± 10гр</t>
  </si>
  <si>
    <t>Материал: Oxford 600, пластик. Габаритные размеры: 89*17*10 (см)                                                  Вес: 610гр ± 10гр</t>
  </si>
  <si>
    <t>Материал: Oxford                            Длина: 85см                                     Диаметр: до 16см                         Вес: 1875гр ± 20гр</t>
  </si>
  <si>
    <t>Чехол для ледобура RodStars 110см</t>
  </si>
  <si>
    <t>Длина чехла.: 110см
Диаметр чехла: 17см                  Вес: 305гр ± 5гр</t>
  </si>
  <si>
    <t>Чехол для ледобура RodStars 135см</t>
  </si>
  <si>
    <t>Длина чехла.: 135см
Диаметр чехла: 17см                  Вес: 360гр ± 5гр</t>
  </si>
  <si>
    <t>Длина чехла.: 135см
Диаметр чехла: 23,5см                  Вес: 455гр ± 5гр</t>
  </si>
  <si>
    <t xml:space="preserve"> Чехол для датчика эхолота</t>
  </si>
  <si>
    <t xml:space="preserve"> Адаптер с подшипниками удлинённый 18мм (ручка сталь, труба нержавейка)</t>
  </si>
  <si>
    <t xml:space="preserve">Адаптер с подшипниками удлиненный 19 мм (ручка сталь, труба нержавейка)   </t>
  </si>
  <si>
    <t>Материал: Сталь/Нержавейка             Покрытие: Гальваника     Подшипник: 2шт                        Ручка: резина                                              Диаметр отверстия для фиксации винтом-барашком: 6,2мм.                                           Длина трубы: 430 мм.                  Кол-во регулируемых отверстий: 4 шт                                                Диаметр выходного вала адаптера: 18 мм.
Габаритные размеры:52*21*4 (см)  Вес: 575гр ± 20гр Увеличение глубины бурения на 320мм   Совместимость: Mora Ice Chrome, Mora Ice Arctic,  mora expert pro и их аналоги (rextor, Alligator, и их подобные) Отечественные ледобуры Легион.</t>
  </si>
  <si>
    <t xml:space="preserve">Адаптер с подшипниками удлиненный 22 мм (ручка сталь, труба нержавейка)   </t>
  </si>
  <si>
    <t xml:space="preserve">Якорь складной предназначен для удержания любого типа лодок на месте стоянки. Основными преимуществами якоря являются простота и прочность. Для транспортировки нужно просто открутить лопасти якоря, и прикрутить их сбоку,  что значительно уменьшает его габариты и обеспечивает безопасность при транспортировке. Наличие кольца для страховочной веревки убережет якорь от зацепа или обрыва каната. </t>
  </si>
  <si>
    <t>Якорь складной - разборный - предназначен для удержания любого типа лодок на месте стоянки. Основные преимущества якоря это:  Универсальность – возможность уменьшить вес с  3 кг до 2,3кг. Стоит лишь открутить один элемент якоря.   Сложив лапы якоря, значительно уменьшаются его габариты так же обеспечивается безопасность при транспортировке. Увеличенный грунтозацеп на лапах якоря, позволяет более надежно удерживать лодку на месте. Для приведения якоря в рабочее положение необходимо последовательно раскрыть лапы якоря, преодолевая сопротивление фиксирующей пружины, до их полной фиксации.</t>
  </si>
  <si>
    <t>Якорь складной - разборный - предназначен для удержания любого типа лодок на месте стоянки. Основные преимущества якоря это:  Универсальность – возможность уменьшить вес с  5,2 кг до 3,5кг. Стоит лишь открутить один элемент якоря.   Сложив лапы якоря, значительно уменьшаются его габариты так же обеспечивается безопасность при транспортировке. Увеличенный грунтозацеп на лапах якоря, позволяет более надежно удерживать лодку на месте. Для приведения якоря в рабочее положение необходимо последовательно раскрыть лапы якоря, преодолевая сопротивление фиксирующей пружины, до их полной фиксации.</t>
  </si>
  <si>
    <t xml:space="preserve">Состоит из полипропиленового фала с сердечником длиной 20 м на пластиковом мотовиле с эргономичной ручкой. Не боится УФ излучения. Износостойкий. Легкий. Размеры мотовила: 40 см – длина, 15 см – ширина, толщина – 2,5 см. Разрывная нагрузка 400 кг. Якорная намотка упакована в пленку.                                                                           </t>
  </si>
  <si>
    <t xml:space="preserve">Состоит из полипропиленового фала с сердечником длиной 30 м на пластиковом мотовиле с эргономичной ручкой. Не боится УФ излучения. Износостойкий. Легкий. Размеры мотовила: 40 см – длина, 15 см – ширина, толщина – 2,5 см. Разрывная нагрузка 400 кг. Якорная намотка упакована в пленку.                                                                           </t>
  </si>
  <si>
    <t xml:space="preserve">Состоит из полипропиленового фала с сердечником длиной 20 м на пластиковом мотовиле с эргономичной ручкой. Не боится УФ излучения. Износостойкий. Легкий. Размеры мотовила: 40 см – длина, 15 см – ширина, толщина – 2,5 см. Разрывная нагрузка 700 кг. Якорная намотка упакована в пленку. .                                                                          </t>
  </si>
  <si>
    <t xml:space="preserve">Состоит из полипропиленового фала с сердечником длиной 30 м на пластиковом мотовиле с эргономичной ручкой. Не боится УФ излучения. Износостойкий. Легкий. Размеры мотовила: 40 см – длина, 15 см – ширина, толщина – 2,5 см. Разрывная нагрузка 700 кг. Якорная намотка упакована в пленку. .                                                                          </t>
  </si>
  <si>
    <t>Пластиковое мотовило с эргономичной ручкой</t>
  </si>
  <si>
    <t>Квок на сома (круглый пятак)</t>
  </si>
  <si>
    <t>Квок на сома (каплевидный пятак)</t>
  </si>
  <si>
    <t>Квок на сома (овальный пятак)</t>
  </si>
  <si>
    <t>Служит для отталкивания носа шлюпки (катера) при отходе и подходе к кораблю (судну, другой шлюпке, катеру, трапу, пристани). Иногда называется шлюпочным крюком, на катерах (судах) — отпорным крюком.</t>
  </si>
  <si>
    <t xml:space="preserve">Жилет спасательный для активного отдыха на воде - предназначен для поддержания человека на воде.
Человек для переворота на спину должен сделать соответствующее движение рукой или корпусом.                                   - Утягивающими ремешки позволят подогнать жилет под конкретного пользователя, что при попадании в воду не даст выскользнуть из жилета;
 - Оснащен воротом, который предназначен для поддержания головы страхуемого;
- Удобен в носке;
- Компактен при хранении;
- Легок при транспортировке.Имеет яркий оранжевый цвет и светоотражающие полосы. </t>
  </si>
  <si>
    <t xml:space="preserve">Одним из основных, проверенных вр средств по оказанию помощи утопающему является спасательный конец Александрова. Современный вариант приспособления представляет собой полипропиленовый плавучий линь с петлей и двумя оранжевыми поплавками. Длина линя составляет примерно 15 м, диаметр петли — до 40 см. </t>
  </si>
  <si>
    <t xml:space="preserve">Адаптер предназначен для состыковки аккумуляторного шуруповерта и шнека для бурения льда. Вся конструкция в сборе предназначена для бурения  лунок. За счет адаптера увеличивается скорость бурения льда, и меньше затрачивается сил.
Адаптер стал еще надежнее благодаря двум шарикоподшипникам, которые не только увеличивают ресурс работы адаптера, но и исключают процесс прикипания металла. Конструктивно адаптер имеет шестигранную рабочую поверхность, для зажима его в патроне дрели - шуруповерта, препятствующую прокручиванию шнека в нем, и специальную юбку, для защиты от случайного выпадения.
</t>
  </si>
  <si>
    <t>МРЦ маркетплейсы</t>
  </si>
  <si>
    <t>Кол-во подшипников: 3+1 Лесоемкость: 0.16/91м Передаточное число: 2.5:1 Максимальная нагрузка: 3кг Вес: 200гр ± 20 гр                       В коробке: 250гр ± 20 гр Габаритные размеры:10,5*10*10см</t>
  </si>
  <si>
    <t xml:space="preserve">Мягкая сидушка для ПВХ лодки, придает комфорт при передвижении на надувной лодке вам и вашим пассажирам. </t>
  </si>
  <si>
    <t>Ткань: Oxford 600       Наполнитель: Изолон  Габаритные размеры: 91,5*20*4 (см)                                                     Вес: 427 ±10гр</t>
  </si>
  <si>
    <t>Ткань: Oxford 600       Наполнитель: Изолон  Габаритные размеры: 100*20*4 (см)                                                     Вес: 470 ±10гр</t>
  </si>
  <si>
    <t>Ткань: Oxford 600       Наполнитель: Изолон  Габаритные размеры: 110*20*4 (см)                                                     Вес: 511 ±10гр</t>
  </si>
  <si>
    <t>Ткань: Oxford 600       Наполнитель: Изолон  Габаритные размеры: 91,5*25*4 (см)                                                     Вес: 543 ±10гр</t>
  </si>
  <si>
    <t>Ткань: Oxford 600       Наполнитель: Изолон  Габаритные размеры: 110*25*4 (см)                                                     Вес: 559 ±10гр</t>
  </si>
  <si>
    <t>Ткань: Oxford 600       Наполнитель: Изолон  Габаритные размеры: 110*25*4 (см)                                                     Вес: 600 ±10гр</t>
  </si>
  <si>
    <t>Адаптер с кругом 22мм ТИТАНОВЫЙ 212мм круг</t>
  </si>
  <si>
    <r>
      <t xml:space="preserve">Адаптер с кругом 22мм </t>
    </r>
    <r>
      <rPr>
        <b/>
        <sz val="14"/>
        <rFont val="Arial"/>
        <family val="2"/>
        <charset val="204"/>
      </rPr>
      <t>ТИТАНОВЫЙ</t>
    </r>
    <r>
      <rPr>
        <b/>
        <sz val="12"/>
        <color indexed="8"/>
        <rFont val="Arial"/>
        <family val="2"/>
        <charset val="204"/>
      </rPr>
      <t xml:space="preserve"> 165мм круг</t>
    </r>
  </si>
  <si>
    <t>Сумка предназначена для транспортировки и хранения рыболовных сапог и принадлежностей. В комплекте идет коврик для переодевания. Сумка проветривается благодаря вшитой сетке.</t>
  </si>
  <si>
    <t>Материал: Oxford 600. Габаритные размеры: 50*43*30(см)                                                  Вес: 450гр ± 50гр.                        В комплетке изолоновый коврик.</t>
  </si>
  <si>
    <t>Сумка для рыбы RodStars</t>
  </si>
  <si>
    <t>Мультипликаторная катушка Rodstars отлично подходит для ловли хищной рыбы в отвес со льда, а так же с лодки. Данная модель очень проста в использовании. Благодарая спусковому крючку, происходит свободный сброс лески. Поставляется в упаковочной коробке.</t>
  </si>
  <si>
    <t>Материал: сталь 4мм      Покрытие: оцинкованна/порошковая покраска                                    Высота стойки: 220мм
Амортизатор: EXA form пружинный 190 х 50мм, 350LBS,
Вес стойки: 5,7кг± 100гр
Минимальный ход стойки с амортизатором 65 мм
Максимальный ход стойки с амортизатором 85 мм
Нижнее крепление под основание 230 мм
Регулировка жёсткости стойки
Точная регулировка жёсткости амортизатора
Регулировка отскока
Стойки рассчитаны на вес седока 65 - 150 кг</t>
  </si>
  <si>
    <t>Материал: сталь 4мм Покрытие: оцинкованна/порошковая покраска Высота стойки: 320мм
Амортизатор: EXA form пружинный 190 х 50мм, 350LBS,
Вес стойки: 8,5кг± 100гр
Минимальный ход стойки с амортизатором 65 мм
Максимальный ход стойки с амортизатором 85 мм
Нижнее крепление под основание 230 мм
Регулировка жёсткости стойки
Точная регулировка жёсткости амортизатора
Регулировка отскока
Стойки рассчитаны на вес седока 65 - 150 кг</t>
  </si>
  <si>
    <t>Бейсболка RodStars имеет оформленный, жесткий корпус и жесткий козырек, а также ремешок и застежку для регулирования объема. Обьёмная вышевка.</t>
  </si>
  <si>
    <t xml:space="preserve">Направляющие ворота на прицеп катера, используются  для удобства погрузки катера из воды.  Наличие такой конструкции на вашем прицепе позволяет загонять катер без посторонней помощи на прицеп при любом ветре,а так же сильном течении и волне. Мягкие ролики снабжены светоотражающей лентой, благодоря этому не составит труда погрузить катер в темное время суток.   </t>
  </si>
  <si>
    <t>2шт</t>
  </si>
  <si>
    <t xml:space="preserve"> Материал:  оцинкованная сталь              
Вес:   15.1 кг         Комплектуется  крепежом; Габаритные размеры: Высота ролика: 82 см;  Высота ворот с роликом 134 см; Длина 51 см; Крепежная пластина 12/12; Длинна болтов: 20 см. Цвет роликов: черный или оранжевый. </t>
  </si>
  <si>
    <t xml:space="preserve">Дополнительная защита от брызг для датчика эхолота. </t>
  </si>
  <si>
    <t>Материал - нержавеющая сталь     Вес: 215гр ± 5гр Габаритные размеры: 15,5см*10,5*6см</t>
  </si>
  <si>
    <t>Материал: Oxford 600, изолон. Габаритные размеры: 15*10*3(см)                                                  Вес: 20гр ± 5гр</t>
  </si>
  <si>
    <t xml:space="preserve">Мангал предназначен для приготовления различной еды на открытом огне. Компактный, легкий в сборке, за счет особенности конструкции устойчив на различных поверрхностях. </t>
  </si>
  <si>
    <t>Материал: неопрен. Габаритные размеры: 15*10*3(см)                                                  Вес: 45гр ± 5гр</t>
  </si>
  <si>
    <t>Материал: неопрен. Габаритные размеры: 15*10*3(см)                                                  Вес: 35гр ± 5гр</t>
  </si>
  <si>
    <t>Материал: сталь 2мм Габаритные размеры в сложенном состоянии: 520мм*340мм              Габаритные размеры в собранном состоянии: ш320мм*д470мм*в370мм       Комплектуется чехлом            Вес:8,9кг</t>
  </si>
  <si>
    <t>Материал: сталь 2мм Габаритные размеры в сложенном состоянии: 520мм*340мм              Габаритные размеры в собранном состоянии: ш330мм*д475мм*в400мм       Комплектуется чехлом            Вес:8,4кг</t>
  </si>
  <si>
    <t>Материал: Алюминий             Вес:2550гр ± 10гр                    Габаритные размеры:350*180*80(мм)      Страна производитель: Китай</t>
  </si>
  <si>
    <t xml:space="preserve"> Материал:  нержавейка               
Вес: 8,4    кг         Комплектуется  крепежом; Габаритные размеры: Высота ролика: 82 см;  Высота ворот с роликом 120 см; Длина 45 см Крепежная пластина:9/9см; Вторая часть пластины: 9/10 см. Длинна болтов: 15 см. Цвет роликов: черный или оранжевый. </t>
  </si>
  <si>
    <t xml:space="preserve"> Материал: оцинкованная сталь             
Вес: 7,8    кг         Комплектуется  крепежом; Габаритные размеры: Высота ролика: 82 см;  Высота ворот с роликом 120 см; Длина 45 см Крепежная пластина:9/9см; Вторая часть пластины: 9/10 см. Длинна болтов: 15 см. Цвет роликов: черный или оранжевый. </t>
  </si>
  <si>
    <t>Неопреновые шорты RodStars предназначены для активного отдыха, в прохладную погоду. Шорты надеваются поверх всей одежды. Сохраняют тепло, комфортно при носке, не дают простыть отдельным органам в неблагоприятную погоду.</t>
  </si>
  <si>
    <t xml:space="preserve">Сидушка туристическая RodStars </t>
  </si>
  <si>
    <t>Сидушка для ПВХ  лодки 110/25</t>
  </si>
  <si>
    <t>Сидушка для ПВХ  лодки 100/25</t>
  </si>
  <si>
    <t>Сидушка для ПВХ  лодки 90/25</t>
  </si>
  <si>
    <r>
      <t>Сидушка для ПВХ  лодки 110/20</t>
    </r>
    <r>
      <rPr>
        <b/>
        <sz val="16"/>
        <color rgb="FFFF0000"/>
        <rFont val="Times New Roman"/>
        <family val="1"/>
        <charset val="204"/>
      </rPr>
      <t xml:space="preserve"> </t>
    </r>
  </si>
  <si>
    <t xml:space="preserve">Сидушка для ПВХ  лодки 100/20 </t>
  </si>
  <si>
    <t xml:space="preserve">Сидушка для ПВХ  лодки 90/20  </t>
  </si>
  <si>
    <t>Материал: неопрен           Размер: ширина: 46; длина:35                                Вес: 280гр ± 10гр</t>
  </si>
  <si>
    <t>Материал: неопрен          Размер: ширина: 50; длина: 37                                               Вес: 280гр ± 10гр</t>
  </si>
  <si>
    <t>Материал: неопрен          Размер: ширина:54; длина: 37                                             Вес: 280гр ± 10гр</t>
  </si>
  <si>
    <t>Якорь складной 2 кг</t>
  </si>
  <si>
    <t>Якорь складной 3 кг</t>
  </si>
  <si>
    <t>Якорь складной 4 кг</t>
  </si>
  <si>
    <t>Якорь складной 6 кг</t>
  </si>
  <si>
    <t>Якорь складной 7 кг</t>
  </si>
  <si>
    <t xml:space="preserve"> </t>
  </si>
  <si>
    <r>
      <t xml:space="preserve">Материал: стержень алюминий, крючок нержавеющая сталь, ручка сталь. Рукоять пенополиуретан. Транспортная длина: 40см Рабочее состояние: 120см         Кол-во деталей: 4   Дополнительно комплектуется чехлом для транспортировки. Вес изделия: 300гр </t>
    </r>
    <r>
      <rPr>
        <b/>
        <sz val="11"/>
        <color indexed="8"/>
        <rFont val="Calibri"/>
        <family val="2"/>
        <charset val="204"/>
      </rPr>
      <t>±</t>
    </r>
    <r>
      <rPr>
        <b/>
        <sz val="7.65"/>
        <color indexed="8"/>
        <rFont val="Arial"/>
        <family val="2"/>
        <charset val="204"/>
      </rPr>
      <t xml:space="preserve"> </t>
    </r>
    <r>
      <rPr>
        <b/>
        <sz val="11"/>
        <color indexed="8"/>
        <rFont val="Arial"/>
        <family val="2"/>
        <charset val="204"/>
      </rPr>
      <t>10гр</t>
    </r>
  </si>
  <si>
    <t>Материал:Титан                   Транспортная длина: 50см Рабочее состояние: 150см         Кол-во деталей: 3  Рукоять пенополиуретан.  Дополнительно комплектуется чехлом для транспортировки. Вес изделия: 320гр ± 10гр</t>
  </si>
  <si>
    <t>Чехол предназначена для транспортировки, хранения и использования во время рыбалки вашего эхолота Практик. Внутри чехла вшита резинка для регулировки градуса сумки на теле рыбака. Снаружи вшит небольшой корман для датчика, который упростит вам передвижение при активно-поисковой рыблке. Снизу чехла вышито отверстие для выхода шнура эхолота.</t>
  </si>
  <si>
    <t>Сумка предназначена для транспортировки,  хранения и использования практика в удобной сумке на рыбалке. Сумка используется вместо с боксом для практика.</t>
  </si>
  <si>
    <t>Уникальный бокс для транспортировки, хранения и использывания  эхолотов Практик 6М, 6S, 8, 7(проводной) на рыбалке.</t>
  </si>
  <si>
    <t xml:space="preserve">Чехол предназначен для защиты шуруповерта от влаги, пыли, механических воздействии. Самое главное увеличивает срок работы аккумуляторной батареи зимой при эксплуатации на низких температурах. </t>
  </si>
  <si>
    <t>Чехол предназначен для транспортировки и защиты АКБ от механических повреждений. В стенки чехла вшит плотный изолон.</t>
  </si>
  <si>
    <t>Титановый шнек под головку мора, предназначен для сверления льда шуруповертом. (Совместимы с адаптерами 22 мм.)</t>
  </si>
  <si>
    <t xml:space="preserve">Отцеп с тросиками применяется как высокоэффективное средство для освобождения «глухо» зацепившихся рыболовных снастей и приманок. За счет своей конструкции отлично отбивает и отцепляет приманки от донных препятствий. Может быть использован как в зимний, так и в летний период. Данное изделие поможет не потерять свои любимые и дорогостоящие приманки. </t>
  </si>
  <si>
    <t xml:space="preserve">Адаптер предназначен для состыковки аккумуляторного шуруповерта и шнека для бурения льда. Вся конструкция в сборе предназначена для бурения  лунок. За счет адаптера увеличивается скорость бурения льда и меньше затрачивается сил.
Адаптер стал еще легче, за счет простоты конструкции, это основной вал и планка. Конструктивно адаптер имеет шестигранную рабочую поверхность, для зажима его в патроне дрели - шуруповерта, препятствующую прокручиванию шнека в нем, и специальную юбку, для защиты от случайного выпадения.
</t>
  </si>
  <si>
    <r>
      <t xml:space="preserve">Материал: Сталь/Нержавейка/пластик              Покрытие: Гальваника     Подшипник: 2шт                        Ручка: резина                                              Диаметр отверстия для фиксации винтом-барашком:     8,2 мм.                                           Длина трубы: 430 мм.                  Кол-во регулируемых отверстий: 4 шт                                                Диаметр выходного вала адаптера: 19 мм.
Габаритные размеры:52*21*4 (см)  Вес: 620гр ± 20гр  Увеличение глубины бурения на 320мм          </t>
    </r>
    <r>
      <rPr>
        <b/>
        <sz val="11"/>
        <color rgb="FFFF0000"/>
        <rFont val="Arial"/>
        <family val="2"/>
        <charset val="204"/>
      </rPr>
      <t>Совместимость</t>
    </r>
    <r>
      <rPr>
        <b/>
        <sz val="11"/>
        <color indexed="8"/>
        <rFont val="Arial"/>
        <family val="2"/>
        <charset val="204"/>
      </rPr>
      <t>: Торнадо М2, шнек мотошторм.</t>
    </r>
  </si>
  <si>
    <r>
      <t xml:space="preserve">Материал: Сталь/Нержавейка/пластик               Покрытие: Гальваника     Подшипник: 2шт                        Ручка: резина                                              Диаметр отверстия для фиксации винтом-барашком:     8,2 мм.                                           Длина трубы: 430 мм.                  Кол-во регулируемых отверстий: 4 шт                                                Диаметр выходного вала адаптера: 22 мм.
Габаритные размеры:52*21*4 (см)  Вес: 690гр ± 20гр   Увеличение глубины бурения на 320мм        </t>
    </r>
    <r>
      <rPr>
        <b/>
        <sz val="11"/>
        <color rgb="FFFF0000"/>
        <rFont val="Arial"/>
        <family val="2"/>
        <charset val="204"/>
      </rPr>
      <t>Совместимость</t>
    </r>
    <r>
      <rPr>
        <b/>
        <sz val="11"/>
        <color indexed="8"/>
        <rFont val="Arial"/>
        <family val="2"/>
        <charset val="204"/>
      </rPr>
      <t xml:space="preserve">: Mora Nova Sustem, Mora Nova Black, моровские шнеки и не только под бензобуры, Ледобур Айсберг евро, сибирия, арктик, Индиго. </t>
    </r>
  </si>
  <si>
    <t>Материал: Сталь/Нержавейка              Покрытие: Гальваника     Подшипник: 2шт                        Ручка: резина                                              Диаметр отверстия для фиксации винтом-барашком:     8,2 мм.                                           Длина трубы: 430 мм.                  Кол-во регулируемых отверстий: 4 шт                                                Диаметр выходного вала адаптера: 19 мм.
Габаритные размеры:52*21*4 (см)  Вес: 620гр ± 20гр  Увеличение глубины бурения на 320мм          Совместимость: Торнадо М2, шнек мотошторм.</t>
  </si>
  <si>
    <t xml:space="preserve">Материал: Сталь/Нержавейка              Покрытие: Гальваника     Подшипник: 2шт                        Ручка: резина                                              Диаметр отверстия для фиксации винтом-барашком:     8,2 мм.                                           Длина трубы: 430 мм.                  Кол-во регулируемых отверстий: 4 шт                                                Диаметр выходного вала адаптера: 22 мм.
Габаритные размеры:52*21*4 (см)  Вес: 690гр ± 20гр   Увеличение глубины бурения на 320мм        Совместимость: Mora Nova Sustem, Mora Nova Black, моровские шнеки и не только под бензобуры, Ледобур Айсберг евро, сибирия, арктик, Индиго. </t>
  </si>
  <si>
    <t>Якорь складной 5 кг</t>
  </si>
  <si>
    <t>От 70000 до 180000 руб.</t>
  </si>
  <si>
    <t>От 180000 до 400000 руб.</t>
  </si>
  <si>
    <t xml:space="preserve">Шнек Титановый 200мм под головку мора (головка в комплект не входит) </t>
  </si>
  <si>
    <t xml:space="preserve">Шнек Титановый 160мм под головку мора (головка в комплект не входит) </t>
  </si>
  <si>
    <t>Шнек Титановый 150мм под головку мора (головка в комплект не входит)</t>
  </si>
  <si>
    <t xml:space="preserve">Шнек Титановый 130мм под головку мора (головка в комплект не входит) </t>
  </si>
  <si>
    <t xml:space="preserve">Катушка BlackShall Freefall RodStars под левую руку </t>
  </si>
  <si>
    <r>
      <t>Чехол для эхолота практик RodStars</t>
    </r>
    <r>
      <rPr>
        <b/>
        <sz val="14"/>
        <color rgb="FFFF0000"/>
        <rFont val="Arial"/>
        <family val="2"/>
        <charset val="204"/>
      </rPr>
      <t xml:space="preserve">  </t>
    </r>
  </si>
  <si>
    <t xml:space="preserve">Чехол предназаначен для транспортировки и  хранении спиннингов, летних  удочек </t>
  </si>
  <si>
    <t>Ткань: Oxford 600, внутри вшит жоский пластик. Габаритные размеры в собраном состоянии: 140*11*10 (см)                                                                                                                              Транспортировочные габариты: 25*19*15(см)                  Вес: 874гр ±10гр</t>
  </si>
  <si>
    <t>Ткань: Oxford 600, внутри вшит жоский пластик.                 Габаритные размеры в собраном состоянии: 125*11*10  (см)                      Транспортировочные габариты: 25*19*15(см)                                                      Вес: 741гр ±10гр</t>
  </si>
  <si>
    <t>Сумка для сапог RodStars</t>
  </si>
  <si>
    <r>
      <t>Шорты неопреновые RodStars (размер XXL)</t>
    </r>
    <r>
      <rPr>
        <b/>
        <sz val="18"/>
        <color rgb="FFFF0000"/>
        <rFont val="Arial"/>
        <family val="2"/>
        <charset val="204"/>
      </rPr>
      <t xml:space="preserve"> </t>
    </r>
  </si>
  <si>
    <r>
      <t>Шорты неопреновые RodStars (размер L)</t>
    </r>
    <r>
      <rPr>
        <b/>
        <sz val="18"/>
        <color rgb="FFFF0000"/>
        <rFont val="Arial"/>
        <family val="2"/>
        <charset val="204"/>
      </rPr>
      <t xml:space="preserve"> </t>
    </r>
  </si>
  <si>
    <t xml:space="preserve">Чехол для зимней катушки RodStars неопрен (ручка внизу)  </t>
  </si>
  <si>
    <t>Чехол для зимней катушки RodStars неопрен (ручка вверху)</t>
  </si>
  <si>
    <t xml:space="preserve">Шнек Титановый 130 мм </t>
  </si>
  <si>
    <t xml:space="preserve">Шнек Титановый 150 мм </t>
  </si>
  <si>
    <t xml:space="preserve">Шнек Титановый 180 мм </t>
  </si>
  <si>
    <r>
      <t xml:space="preserve">Швартовый конец для маломерных судов 6 мм 5 метров             </t>
    </r>
    <r>
      <rPr>
        <b/>
        <sz val="18"/>
        <color rgb="FFFF0000"/>
        <rFont val="Arial"/>
        <family val="2"/>
        <charset val="204"/>
      </rPr>
      <t>!!!НОВИНКА!!!</t>
    </r>
  </si>
  <si>
    <t>Швартовый конец используется для безопасной привязки маломерных судов к пирсам, другим судам или причалам. Он обеспечивает стабилизацию судна на месте, предотвращая его движение из-за волн или ветра.  Состоит из полипропиленового фала с сердечником толщиной 6 мм, длинной 5 метров.</t>
  </si>
  <si>
    <r>
      <t xml:space="preserve">Швартовый конец для маломерных судов 6 мм 3 метра             </t>
    </r>
    <r>
      <rPr>
        <b/>
        <sz val="18"/>
        <color rgb="FFFF0000"/>
        <rFont val="Arial"/>
        <family val="2"/>
        <charset val="204"/>
      </rPr>
      <t>!!!НОВИНКА!!!</t>
    </r>
  </si>
  <si>
    <r>
      <t xml:space="preserve">Швартовый конец для маломерных судов 8 мм 3 метра             </t>
    </r>
    <r>
      <rPr>
        <b/>
        <sz val="18"/>
        <color rgb="FFFF0000"/>
        <rFont val="Arial"/>
        <family val="2"/>
        <charset val="204"/>
      </rPr>
      <t>!!!НОВИНКА!!!</t>
    </r>
  </si>
  <si>
    <r>
      <t xml:space="preserve">Швартовый конец для маломерных судов 8 мм 5 метров             </t>
    </r>
    <r>
      <rPr>
        <b/>
        <sz val="18"/>
        <color rgb="FFFF0000"/>
        <rFont val="Arial"/>
        <family val="2"/>
        <charset val="204"/>
      </rPr>
      <t>!!!НОВИНКА!!!</t>
    </r>
  </si>
  <si>
    <t>Состоит из полипропиленового фала с сердечником толщиной 6 мм, длинной 3 метров.                Габаритные размеры: 12*7*4 (см)                                           Вес: 70гр±10гр                                (Цвет веревки может быть разный)</t>
  </si>
  <si>
    <t>Состоит из полипропиленового фала с сердечником толщиной 6 мм, длинной 5 метров.                Габаритные размеры: 12*7*4 (см)                                           Вес: 70гр±10гр                                (Цвет веревки может быть разный)</t>
  </si>
  <si>
    <t>Состоит из полипропиленового фала с сердечником толщиной 8 мм, длинной 3 метров.                Габаритные размеры: 12*7*4  (см)                                           Вес: 85гр±10гр                                (Цвет веревки может быть разный)</t>
  </si>
  <si>
    <t>Состоит из полипропиленового фала с сердечником толщиной 8 мм, длинной 5 метров.                Габаритные размеры: 12*7*4 (см)                                           Вес: 85гр±10гр                                (Цвет веревки может быть разный)</t>
  </si>
  <si>
    <t xml:space="preserve">Длина фала: 20 метров Габаритные размеры: 40*15*60 (см)                    Вес: 350гр±20гр                          (Цвет веревки может быть разный) </t>
  </si>
  <si>
    <t>Длина фала: 30 метров Габаритные размеры: 40*15*60 (см)                   Вес: 450гр±20гр                         (Цвет веревки может быть разный)</t>
  </si>
  <si>
    <t>Длина фала: 20 метров Габаритные размеры: 40*15*60 (см)                   Вес: 500гр±20гр                        (Цвет веревки может быть разный)</t>
  </si>
  <si>
    <t>Длина фала: 30 метров Габаритные размеры: 40*15*60 (см)                   Вес: 750гр±20гр                         (Цвет веревки может быть разный)</t>
  </si>
  <si>
    <t>Наколенники для зимней рыбалки нужня для комфорта, защиты от влаги и переохлаждения коленных суставов.</t>
  </si>
  <si>
    <t xml:space="preserve">Материал: Oxford 1680. Габаритные размеры: 30*19*8(см)                                                  Вес: 226гр ± 10гр.    </t>
  </si>
  <si>
    <r>
      <t xml:space="preserve">Материал: Oxford 600 (влаго/пыле защитная), подкладочной ткани внутри и вложением синтипона в районе АКБ. Установлена молния для быстрой смены АКБ.                              Совместимость: Metabo, DeWALT, Milwaukee, Makita и им подобные.    Вес: 105гр ± 10гр. </t>
    </r>
    <r>
      <rPr>
        <b/>
        <sz val="11"/>
        <color rgb="FFFF0000"/>
        <rFont val="Arial"/>
        <family val="2"/>
        <charset val="204"/>
      </rPr>
      <t xml:space="preserve">Вместимость АКБ: от 5А/Ч до 12 А/Ч включительно. </t>
    </r>
  </si>
  <si>
    <r>
      <t xml:space="preserve">Материал: Oxford 600, изолон. Габаритные размеры:14*9*9,5(см)  Вес: 43гр ± 5гр                                    </t>
    </r>
    <r>
      <rPr>
        <b/>
        <sz val="11"/>
        <color rgb="FFFF0000"/>
        <rFont val="Arial"/>
        <family val="2"/>
        <charset val="204"/>
      </rPr>
      <t>Вместимость АКБ: от 5А/Ч до 12 А/Ч включительно.</t>
    </r>
  </si>
  <si>
    <t>Материал: Сталь              Покрытие: Гальваника     Подшипник: 2шт                       Ручка: резина                         Диаметр отверстия для фиксации винтом-барашком: 6,2мм и 8,2 мм.
Диаметр выходного вала адаптера: 22,8 мм.
Габаритные размеры:20*15*4(см)          Вес:390гр ± 20гр    Совместимость:  шнек Тонар «ULTRALITE», Шнек  ICEBERG</t>
  </si>
  <si>
    <t xml:space="preserve">Адаптер с подшипниками 22,8мм (Ручка сталь) </t>
  </si>
  <si>
    <t>Материал: Сталь/пластик               Покрытие: Гальваника     Подшипник: 2шт                       Ручка: резина                         Диаметр отверстия для фиксации винтом-барашком: 6,2мм и 8,2 мм.
Диаметр выходного вала адаптера: 22,8 мм.
Габаритные размеры:20*15*4(см)          Вес:390гр ± 20гр    Совместимость:  шнек Тонар «ULTRALITE», Шнек  ICEBERG</t>
  </si>
  <si>
    <t xml:space="preserve">Адаптер с подшипниками 22,8мм </t>
  </si>
  <si>
    <t>Цвет шланга: Прозрачный
Размеры:
Длина 2 м
Внутренний диаметр 15 мм
Наружный диаметр 22 мм Диаметр чехла 35 см
Вес: 470гр±20гр             Комплектуется чехлом.</t>
  </si>
  <si>
    <r>
      <t xml:space="preserve">Сумка для одежды RodStars </t>
    </r>
    <r>
      <rPr>
        <b/>
        <sz val="12"/>
        <color rgb="FFFF0000"/>
        <rFont val="Arial"/>
        <family val="2"/>
        <charset val="204"/>
      </rPr>
      <t>(S)</t>
    </r>
  </si>
  <si>
    <r>
      <t xml:space="preserve">Сумка для одежды RodStars </t>
    </r>
    <r>
      <rPr>
        <b/>
        <sz val="12"/>
        <color rgb="FFFF0000"/>
        <rFont val="Arial"/>
        <family val="2"/>
        <charset val="204"/>
      </rPr>
      <t>(M)</t>
    </r>
  </si>
  <si>
    <t>Материал: Oxford 600. Габаритные размеры: 65*40*23(см)                                                  Вес: 320гр ± 5гр</t>
  </si>
  <si>
    <t>Сумка предназначена для транспортировки и хранения рыболовного костюма и принадлежностей. Добавили отверстия для проветривания костюма.</t>
  </si>
  <si>
    <r>
      <t xml:space="preserve">Чехол для АКБ RodStars              </t>
    </r>
    <r>
      <rPr>
        <b/>
        <sz val="12"/>
        <color rgb="FFFF0000"/>
        <rFont val="Arial"/>
        <family val="2"/>
        <charset val="204"/>
      </rPr>
      <t xml:space="preserve">(M) </t>
    </r>
  </si>
  <si>
    <r>
      <t xml:space="preserve">Чехол для АКБ RodStars               </t>
    </r>
    <r>
      <rPr>
        <b/>
        <sz val="12"/>
        <color rgb="FFFF0000"/>
        <rFont val="Arial"/>
        <family val="2"/>
        <charset val="204"/>
      </rPr>
      <t xml:space="preserve">(S) </t>
    </r>
  </si>
  <si>
    <r>
      <t xml:space="preserve">Чехол для шуруповерта RodStars                                 </t>
    </r>
    <r>
      <rPr>
        <b/>
        <sz val="12"/>
        <color rgb="FFFF0000"/>
        <rFont val="Arial"/>
        <family val="2"/>
        <charset val="204"/>
      </rPr>
      <t xml:space="preserve">(М) </t>
    </r>
  </si>
  <si>
    <r>
      <t xml:space="preserve">Чехол для шуруповерта RodStars                                          </t>
    </r>
    <r>
      <rPr>
        <b/>
        <sz val="12"/>
        <color rgb="FFFF0000"/>
        <rFont val="Arial"/>
        <family val="2"/>
        <charset val="204"/>
      </rPr>
      <t>(S)</t>
    </r>
  </si>
  <si>
    <t>Вес: 200гр ± 20гр                      Размер: 58 см.                              Механизм изменения размера пластиковый.                          Пол- Унисекс.</t>
  </si>
  <si>
    <t>Вес: 200гр ± 20гр                      Размер: 56см.                              Механизм изменения размера пластиковый.                          Пол- Унисекс.</t>
  </si>
  <si>
    <t>Ткань: Oxford 600     Наполнитель: Изолон Габаритные размеры: 34*21*9 (см)                                                       Вес: 210гр ±10гр</t>
  </si>
  <si>
    <t>Прайс RodStars сезон 2025</t>
  </si>
  <si>
    <r>
      <t>Брызговик для датчика эхолота</t>
    </r>
    <r>
      <rPr>
        <b/>
        <sz val="16"/>
        <color rgb="FFFF0000"/>
        <rFont val="Arial"/>
        <family val="2"/>
        <charset val="204"/>
      </rPr>
      <t xml:space="preserve"> </t>
    </r>
  </si>
  <si>
    <t xml:space="preserve">Амортизационная стойка RodStars (железо) </t>
  </si>
  <si>
    <r>
      <t xml:space="preserve">Шнек Титановый 130мм под головку мора в комплекте с головкой </t>
    </r>
    <r>
      <rPr>
        <b/>
        <sz val="14"/>
        <color rgb="FFFF0000"/>
        <rFont val="Arial"/>
        <family val="2"/>
        <charset val="204"/>
      </rPr>
      <t>(НЕТ В НАЛИЧИИ)</t>
    </r>
  </si>
  <si>
    <r>
      <t xml:space="preserve">Шнек Титановый 150мм под головку мора в комплекте с головкой </t>
    </r>
    <r>
      <rPr>
        <b/>
        <sz val="14"/>
        <color rgb="FFFF0000"/>
        <rFont val="Arial"/>
        <family val="2"/>
        <charset val="204"/>
      </rPr>
      <t xml:space="preserve">(НЕТ В НАЛИЧИИ) </t>
    </r>
  </si>
  <si>
    <r>
      <t xml:space="preserve">Шнек Титановый 160мм под головку мора в комплекте с головкой </t>
    </r>
    <r>
      <rPr>
        <b/>
        <sz val="14"/>
        <color rgb="FFFF0000"/>
        <rFont val="Arial"/>
        <family val="2"/>
        <charset val="204"/>
      </rPr>
      <t xml:space="preserve">(НЕТ В НАЛИЧИИ) </t>
    </r>
  </si>
  <si>
    <r>
      <t xml:space="preserve">Направляющие ворота RodStars  для прицепа (нержавейка)                                               </t>
    </r>
    <r>
      <rPr>
        <b/>
        <sz val="12"/>
        <color rgb="FFFF0000"/>
        <rFont val="Arial"/>
        <family val="2"/>
        <charset val="204"/>
      </rPr>
      <t>(оранжевые накидки)</t>
    </r>
  </si>
  <si>
    <r>
      <t xml:space="preserve">Направляющие ворота RodStars  для прицепа (нержавейка)                                               </t>
    </r>
    <r>
      <rPr>
        <b/>
        <sz val="12"/>
        <color rgb="FFFF0000"/>
        <rFont val="Arial"/>
        <family val="2"/>
        <charset val="204"/>
      </rPr>
      <t>(черные накидки)</t>
    </r>
  </si>
  <si>
    <r>
      <t xml:space="preserve">Направляющие ворота RodStars для прицепа (сталь)            </t>
    </r>
    <r>
      <rPr>
        <b/>
        <sz val="12"/>
        <color rgb="FFFF0000"/>
        <rFont val="Arial"/>
        <family val="2"/>
        <charset val="204"/>
      </rPr>
      <t>(оранжевые накидки)</t>
    </r>
  </si>
  <si>
    <r>
      <t xml:space="preserve">Направляющие ворота RodStars для прицепа (сталь)            </t>
    </r>
    <r>
      <rPr>
        <b/>
        <sz val="12"/>
        <color rgb="FFFF0000"/>
        <rFont val="Arial"/>
        <family val="2"/>
        <charset val="204"/>
      </rPr>
      <t>(черные накидки)</t>
    </r>
  </si>
  <si>
    <r>
      <t>Направляющие</t>
    </r>
    <r>
      <rPr>
        <b/>
        <i/>
        <sz val="12"/>
        <color indexed="8"/>
        <rFont val="Arial"/>
        <family val="2"/>
        <charset val="204"/>
      </rPr>
      <t xml:space="preserve"> усиленные  </t>
    </r>
    <r>
      <rPr>
        <b/>
        <sz val="12"/>
        <color indexed="8"/>
        <rFont val="Arial"/>
        <family val="2"/>
        <charset val="204"/>
      </rPr>
      <t xml:space="preserve">ворота RodStars  для прицепа                                                  </t>
    </r>
    <r>
      <rPr>
        <b/>
        <sz val="12"/>
        <color rgb="FFFF0000"/>
        <rFont val="Arial"/>
        <family val="2"/>
        <charset val="204"/>
      </rPr>
      <t>(оранжевые накидки)</t>
    </r>
  </si>
  <si>
    <r>
      <t>Направляющие</t>
    </r>
    <r>
      <rPr>
        <b/>
        <i/>
        <sz val="12"/>
        <color indexed="8"/>
        <rFont val="Arial"/>
        <family val="2"/>
        <charset val="204"/>
      </rPr>
      <t xml:space="preserve"> усиленные  </t>
    </r>
    <r>
      <rPr>
        <b/>
        <sz val="12"/>
        <color indexed="8"/>
        <rFont val="Arial"/>
        <family val="2"/>
        <charset val="204"/>
      </rPr>
      <t xml:space="preserve">ворота RodStars  для прицепа                                                     </t>
    </r>
    <r>
      <rPr>
        <b/>
        <sz val="12"/>
        <color rgb="FFFF0000"/>
        <rFont val="Arial"/>
        <family val="2"/>
        <charset val="204"/>
      </rPr>
      <t>(черные накидки)</t>
    </r>
  </si>
  <si>
    <t xml:space="preserve">Мангал разборный фигурный RodStars  </t>
  </si>
  <si>
    <t xml:space="preserve">Мангал разборный RodStars </t>
  </si>
  <si>
    <t>Отцеп с тросиками 150гр</t>
  </si>
  <si>
    <t>Отцеп с тросиками 200гр</t>
  </si>
  <si>
    <t>Отцеп с тросиками 400гр</t>
  </si>
  <si>
    <t>Отцеп с тросиками 700гр</t>
  </si>
  <si>
    <t>Отцеп с тросиками 1000гр</t>
  </si>
  <si>
    <t>5шт/уп.</t>
  </si>
  <si>
    <t>Размер: 10/0                        Упаковка: 5шт                  Покрытие: тефлон</t>
  </si>
  <si>
    <t>Крючки обладают кованым цевьем, а также сверхострым жалом. Немаловажно, что жало крючка загнуто внутрь, что гарантирует 100-процентную засечку усатого хищника. Материал крючка — особо прочная, высокоуглеродистая сталь. 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t>
  </si>
  <si>
    <t>RS22516 Catfish hook #10/0</t>
  </si>
  <si>
    <t>Размер: 8/0                        Упаковка: 5шт                  Покрытие: тефлон</t>
  </si>
  <si>
    <t>RS22516 Catfish hook #8/0</t>
  </si>
  <si>
    <t>Размер: 6/0                        Упаковка: 5шт                  Покрытие: тефлон</t>
  </si>
  <si>
    <t>RS22516 Catfish hook #6/0</t>
  </si>
  <si>
    <t>Форма острия крючка "вогнутая бритвинная"  Покрытие тефлоновое, с загибом внутрь.Преимущество жала, слегка сдвинутого в сторону от цевья.Высота крючка 25мм.   Упаковка: 5шт</t>
  </si>
  <si>
    <t>Тройник идеально подходит для оснащения силиконовых приманок,раттлинов.  Тефлоновое покрытие не подверженно корозии.</t>
  </si>
  <si>
    <t>RS1213 Treble hook #2</t>
  </si>
  <si>
    <t>Форма острия крючка "вогнутая бритвинная"  Покрытие тефлоновое. Усилинные. Высота крючка 35мм. Упаковка: 5шт</t>
  </si>
  <si>
    <t>RS9987-4X Treble hook #2\0</t>
  </si>
  <si>
    <t>Форма острия крючка "вогнутая бритвинная"  Покрытие тефлоновое. Усилинные. Высота крючка 31мм. Упаковка: 5шт</t>
  </si>
  <si>
    <t>RS9987-4X Treble hook #1\0</t>
  </si>
  <si>
    <t>Форма острия крючка "вогнутая бритвинная"  Покрытие тефлоновое. Усилинные.  Высота крючка 27мм. Упаковка: 5шт</t>
  </si>
  <si>
    <t>RS9987-4X Treble hook #2</t>
  </si>
  <si>
    <t>Форма острия крючка "вогнутая бритвинная"  Покрытие тефлоновое. Усилинные. Высота крючка 23мм. Упаковка: 5шт</t>
  </si>
  <si>
    <t>RS9987-4X Treble hook #4</t>
  </si>
  <si>
    <t>10шт/уп.</t>
  </si>
  <si>
    <t>Форма острия крючка "вогнутая бритвинная"  Покрытие тефлоновое. Длина крючка 54мм. Упаковка: 10шт</t>
  </si>
  <si>
    <t>Офсетный крючок "WORM" идеально подходит для оснащения силиконовых приманок. Тефлоновое покрытие не подверженно корозии.</t>
  </si>
  <si>
    <t>RS1205 Worm Hook #7\0</t>
  </si>
  <si>
    <t>Форма острия крючка "вогнутая бритвинная"  Покрытие тефлоновое. Длина крючка 52мм. Упаковка: 10шт</t>
  </si>
  <si>
    <t>RS1205 Worm Hook #6\0</t>
  </si>
  <si>
    <t>Форма острия крючка "вогнутая бритвинная"  Покрытие тефлоновое.Длина крючка 50мм. Упаковка: 10шт</t>
  </si>
  <si>
    <t>RS1205 Worm Hook #5\0</t>
  </si>
  <si>
    <t>Форма острия крючка "вогнутая бритвинная"  Покрытие тефлоновое. Длина крючка 48мм. Упаковка: 10шт</t>
  </si>
  <si>
    <t>RS1205 Worm Hook #4\0</t>
  </si>
  <si>
    <t>Размер: 3/0                        Упаковка: 10шт                  Покрытие: Тефлон                   Длина крючка: 61мм.</t>
  </si>
  <si>
    <t>Крючки имеют загиб жала во внутрь, что обеспечивает проход приманки в корягах более лучшим и засекаемость остается на высоте. 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t>
  </si>
  <si>
    <t>RS24318 Claw Double 3/0</t>
  </si>
  <si>
    <t>Размер: 2/0                        Упаковка: 10шт                  Покрытие: Тефлон                  Длина крючка: 57мм.</t>
  </si>
  <si>
    <t>RS24318 Claw Double 2/0</t>
  </si>
  <si>
    <t xml:space="preserve">Размер: 1/0                        Упаковка: 10шт                  Покрытие: Тефлон              Длина крючка: 51мм.         </t>
  </si>
  <si>
    <t>RS24318 Claw Double 1/0</t>
  </si>
  <si>
    <t>Размер: 4/0                        Упаковка: 10шт                  Покрытие: Тефлон                 Длина крючка: 62мм.</t>
  </si>
  <si>
    <t>Крючки имеют загиб, который обеспечивает лучшую пробивную способность. При загибе Barbarian обеспечивается меньшее количество сходов рыбы. 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t>
  </si>
  <si>
    <t>RS24315 Barbarian double #4/0</t>
  </si>
  <si>
    <t>Размер: 3/0                        Упаковка: 10шт                  Покрытие: Тефлон                   Длина крючка: 60мм.</t>
  </si>
  <si>
    <t>RS24315 Barbarian double #3/0</t>
  </si>
  <si>
    <t>Размер: 2/0                        Упаковка: 10шт                  Покрытие: Тефлон                  Длина крючка: 56мм.</t>
  </si>
  <si>
    <t>RS24315 Barbarian double #2/0</t>
  </si>
  <si>
    <t>RS24315 Barbarian double #1/0</t>
  </si>
  <si>
    <t>Размер: 1                        Упаковка: 10шт                  Покрытие: Тефлон              Длина крючка: 47мм.</t>
  </si>
  <si>
    <t>RS24315 Barbarian double #1</t>
  </si>
  <si>
    <t>Размер: 2                        Упаковка: 10шт                  Покрытие: Тефлон              Длина крючка: 42мм.</t>
  </si>
  <si>
    <t>RS24315 Barbarian double #2</t>
  </si>
  <si>
    <t>Форма острия крючка "вогнутая бритвинная"  Покрытие тефлоновое.  Длина крючка 62мм. Упаковка: 10шт</t>
  </si>
  <si>
    <t>Двойной крючок "X-LONG" идеально подходит для оснащения силиконовых приманок. Тефлоновое покрытие не подверженно корозии.</t>
  </si>
  <si>
    <t>RS9883 X Long Double #3\0</t>
  </si>
  <si>
    <t>Форма острия крючка "вогнутая бритвинная"  Покрытие тефлоновое. Длина крючка 57мм. Упаковка: 10шт</t>
  </si>
  <si>
    <t>RS9883 X Long Double #2\0</t>
  </si>
  <si>
    <t>RS9883 X Long Double #1\0</t>
  </si>
  <si>
    <t>RS9883 X Long Double #1</t>
  </si>
  <si>
    <t>Форма острия крючка "вогнутая бритвинная"  Покрытие тефлоновое.  Длина крючка 48мм. Упаковка: 10шт</t>
  </si>
  <si>
    <t>Двойной крючок "Long" идеально подходит для оснащения силиконовых приманок. Тефлоновое покрытие не подверженно корозии.</t>
  </si>
  <si>
    <t>RS9783 Long Double #4\0</t>
  </si>
  <si>
    <t>Форма острия крючка "вогнутая бритвинная"  Покрытие тефлоновое. Длина крючка 43мм. Упаковка: 10шт</t>
  </si>
  <si>
    <t>RS9783 Long Double #3\0</t>
  </si>
  <si>
    <t>Форма острия крючка "вогнутая бритвинная"  Покрытие тефлоновое.  Длина крючка 42мм. Упаковка: 10шт</t>
  </si>
  <si>
    <t>RS9783 Long Double #2\0</t>
  </si>
  <si>
    <t>Форма острия крючка "вогнутая бритвинная"  Покрытие тефлоновое. Длина крючка 39мм. Упаковка: 10шт</t>
  </si>
  <si>
    <t>RS9783 Long Double #1\0</t>
  </si>
  <si>
    <t>Рыболовные крючки Тефлон</t>
  </si>
  <si>
    <t>От 150000 до 300000 руб.</t>
  </si>
  <si>
    <t>От 50000 до 150000 руб.</t>
  </si>
  <si>
    <t>От 150000 до 300000 руб. цена указана на 1 ед. товара</t>
  </si>
  <si>
    <t>От 50000 до 150000 руб. цена указана на 1 ед. товара</t>
  </si>
  <si>
    <t>Фурнитура</t>
  </si>
  <si>
    <t>Вертлюг (цилиндр) #8</t>
  </si>
  <si>
    <t>Рыболовный вертлюг (вертлюжок) - это один из элементов оснастки, состоящий из колец, соединённых вращающимся шарниром.</t>
  </si>
  <si>
    <t xml:space="preserve">Разрывная нагрузка 14 кг  Длина 11мм                  Количество в упаковке: 10 штук        </t>
  </si>
  <si>
    <t>Вертлюг (цилиндр) #6</t>
  </si>
  <si>
    <t xml:space="preserve">Разрывная нагрузка 16 кг  Длина 13мм                Количество в упаковке: 10 штук      </t>
  </si>
  <si>
    <t>Вертлюг (цилиндр) #4</t>
  </si>
  <si>
    <t xml:space="preserve">Разрывная нагрузка 18 кг  Длина 15мм                  Количество в упаковке: 10 штук      </t>
  </si>
  <si>
    <t>Вертлюг (цилиндр) #3</t>
  </si>
  <si>
    <t xml:space="preserve">Разрывная нагрузка 20 кг  Длина 16мм                  Количество в упаковке: 10 штук   </t>
  </si>
  <si>
    <t>Вертлюг (цилиндр) #2</t>
  </si>
  <si>
    <t>Разрывная нагрузка 26 кг  Длина 17мм                        Количество в упаковке: 10 штук</t>
  </si>
  <si>
    <t>Вертлюг (цилиндр) #1</t>
  </si>
  <si>
    <t xml:space="preserve">Разрывная нагрузка 32 кг  Длина 19мм                  Количество в упаковке: 10 штук        </t>
  </si>
  <si>
    <t>Застежка (Американка) #00</t>
  </si>
  <si>
    <t>Застежка обеспечивает быстрое и надежное соединение элементов рыболовной снасти, предотвращая возможность запутывания лески.</t>
  </si>
  <si>
    <t>Разрывная нагрузка 9 кг    Длина 11мм                Количество в упаковке: 10 штук</t>
  </si>
  <si>
    <t>Застежка (Американка) #0</t>
  </si>
  <si>
    <t xml:space="preserve">Разрывная нагрузка 12 кг  Длина 13мм                  Количество в упаковке: 10 штук  </t>
  </si>
  <si>
    <t>Застежка (Американка) #1</t>
  </si>
  <si>
    <t xml:space="preserve">Разрывная нагрузка 18 кг  Длина 15мм                    Количество в упаковке: 10 штук     </t>
  </si>
  <si>
    <t>Застежка (Американка) #2</t>
  </si>
  <si>
    <t xml:space="preserve">Разрывная нагрузка 25 кг  Длина 17,5мм                  Количество в упаковке: 10 штук     </t>
  </si>
  <si>
    <t>Застежка (Классика) #00</t>
  </si>
  <si>
    <t>Разрывная нагрузка 9 кг     Длина 12мм                 Количество в упаковке: 10 штук</t>
  </si>
  <si>
    <t>Застежка (Классика) #0</t>
  </si>
  <si>
    <t xml:space="preserve">Разрывная нагрузка 12 кг  Длина 13мм                   Количество в упаковке: 10 штук    </t>
  </si>
  <si>
    <t>Застежка (Классика) #1</t>
  </si>
  <si>
    <t xml:space="preserve">Разрывная нагрузка 18 кг  Длина 14мм                    Количество в упаковке: 10 штук   </t>
  </si>
  <si>
    <t>Застежка (Классика) #2</t>
  </si>
  <si>
    <t>Разрывная нагрузка 25 кг  Длина 17мм                  Количество в упаковке: 10 штук</t>
  </si>
  <si>
    <t>Застежка с вертлюгом (Американка) #6</t>
  </si>
  <si>
    <t>Застежка с вертлюгом (Американка) #7</t>
  </si>
  <si>
    <t>Разрывная нагрузка 18 кг  Длина 16мм                  Количество в упаковке: 10 штук</t>
  </si>
  <si>
    <t>Застежка с вертлюгом (Американка) #8</t>
  </si>
  <si>
    <t xml:space="preserve">Разрывная нагрузка 12 кг  Длина 15мм                 Количество в упаковке: 10 штук     </t>
  </si>
  <si>
    <t>Застежка с вертлюгом (Американка) #10</t>
  </si>
  <si>
    <t xml:space="preserve">Разрывная нагрузка 9 кг     Длина 14мм                     Количество в упаковке: 10 штук    </t>
  </si>
  <si>
    <t>Застежка с вертлюгом (Классика) #5</t>
  </si>
  <si>
    <t xml:space="preserve">Разрывная нагрузка 25 кг  Длина 17,5мм               Количество в упаковке: 10 штук      </t>
  </si>
  <si>
    <t>Застежка с вертлюгом (Классика) #6</t>
  </si>
  <si>
    <t>Застежка с вертлюгом (Классика) #7</t>
  </si>
  <si>
    <t>Разрывная нагрузка 12 кг  Длина 14мм                  Количество в упаковке: 10 штук</t>
  </si>
  <si>
    <t>Безузловая застежка # S</t>
  </si>
  <si>
    <t>Безузловая застежка надежно скрепляет детали оснастки, при этом сохраняя их подвижность. Несмотря на небольшие размеры, выдерживает очень сильные нагрузки.</t>
  </si>
  <si>
    <t xml:space="preserve">Разрывная нагрузка 12 кг  Длина 13мм                 Количество в упаковке: 10 штук  </t>
  </si>
  <si>
    <t>Безузловая застежка # М</t>
  </si>
  <si>
    <t>Безузловая застежка # L</t>
  </si>
  <si>
    <t>Разрывная нагрузка 22 кг  Длина 17мм                 Количество в упаковке: 10 штук</t>
  </si>
  <si>
    <t>Застежка Stay-Lok snap #0</t>
  </si>
  <si>
    <t xml:space="preserve">Разрывная нагрузка 32 кг  Длина 15,3мм                Количество в упаковке: 10 штук  </t>
  </si>
  <si>
    <t>Застежка Stay-Lok snap #1</t>
  </si>
  <si>
    <t xml:space="preserve">Разрывная нагрузка 42 кг  Длина 17,5мм                 Количество в упаковке: 10 штук    </t>
  </si>
  <si>
    <t>Застежка Stay-Lok snap #2</t>
  </si>
  <si>
    <t>Разрывная нагрузка 54 кг  Длина 20,5мм                  Количество в упаковке: 10 штук</t>
  </si>
  <si>
    <t>Застежка Stay-Lok snap #3</t>
  </si>
  <si>
    <t>Разрывная нагрузка 72 кг  Длина 23,4мм                  Количество в упаковке: 10 штук</t>
  </si>
  <si>
    <t>Застежка Stay-Lok snap #4</t>
  </si>
  <si>
    <t xml:space="preserve">Разрывная нагрузка 90 кг  Длина 30,3мм                 Количество в упаковке: 10 штук   </t>
  </si>
  <si>
    <t>Штопор (Спираль)</t>
  </si>
  <si>
    <t>Штопор (Спираль) Позволяет надежно зафиксировать оснастку в головной части приманки.</t>
  </si>
  <si>
    <t>Диаметр проволки 1мм           Длина 40мм                  Количество в упаковке: 10 штук</t>
  </si>
  <si>
    <t>Рыболовные груза.</t>
  </si>
  <si>
    <t>Груз                                                    Разборная чебурашка "ШАР" micro 1 гр.</t>
  </si>
  <si>
    <t>Груз Чебурашка микро
Свинцовые разборные чебурашки предназначены для спиннинга, микроджига. Рыболовные грузила для рыбалки используются для ловли с берега и лодки. На каждом грузе написан вес. Цифры вдавлены внутрь.  Крючки с большим ухом свободно одеваются и снимаются. Рыболовное грузило предназначено для огрузки приманок: силиконовые приманки, мандулы, поролоновые рыбки.</t>
  </si>
  <si>
    <t>Ушко изготовлено из нержавеющей стали, диаметр - 0,6 мм.</t>
  </si>
  <si>
    <t>10шт\уп</t>
  </si>
  <si>
    <t>Груз                                                    Разборная чебурашка "ШАР" micro 1,5 гр.</t>
  </si>
  <si>
    <t>Груз                                                    Разборная чебурашка "ШАР" micro 2 гр.</t>
  </si>
  <si>
    <t>Груз                                                    Разборная чебурашка "ШАР" micro 2,5 гр.</t>
  </si>
  <si>
    <t>Груз                                                    Разборная чебурашка "ШАР" micro 3 гр.</t>
  </si>
  <si>
    <t>Груз                                                    Разборная чебурашка "ШАР" micro 3,5 гр.</t>
  </si>
  <si>
    <t>Груз                                                   Разборная чебурашка "ШАР" 4 гр.</t>
  </si>
  <si>
    <t>Груз Чебурашка разборная
Свинцовые разборные чебурашки предназначены для спиннинга. Рыболовные грузила для рыбалки используются для ловли с берега и лодки. На каждом грузе написан вес. Цифры вдавлены внутрь. . Крючки с большим ухом свободно одеваются и снимаются. Рыболовное грузило предназначено для огрузки приманок: силиконовые приманки, мандулы, поролоновые рыбки.</t>
  </si>
  <si>
    <t xml:space="preserve">Ушко изготовлено из нержавеющей стали, диаметр - 0,8 мм. </t>
  </si>
  <si>
    <t>Груз                                                   Разборная чебурашка "ШАР" 6 гр.</t>
  </si>
  <si>
    <t>Груз                                                   Разборная чебурашка "ШАР" 8 гр.</t>
  </si>
  <si>
    <t>Груз                                                   Разборная чебурашка "ШАР" 10 гр.</t>
  </si>
  <si>
    <t>Груз                                                   Разборная чебурашка "ШАР" 12 гр.</t>
  </si>
  <si>
    <t>Груз                                                   Разборная чебурашка "ШАР" 14 гр.</t>
  </si>
  <si>
    <t>Груз                                                   Разборная чебурашка "ШАР" 16 гр.</t>
  </si>
  <si>
    <t>Груз                                                   Разборная чебурашка "ШАР" 18 гр.</t>
  </si>
  <si>
    <t>Груз                                                   Разборная чебурашка "ШАР" 20 гр.</t>
  </si>
  <si>
    <t>Груз                                                   Разборная чебурашка "ШАР" 22 гр.</t>
  </si>
  <si>
    <t>Груз                                                   Разборная чебурашка "ШАР" 24 гр.</t>
  </si>
  <si>
    <t>Груз                                                   Разборная чебурашка "ШАР" 26 гр.</t>
  </si>
  <si>
    <t>Груз                                                   Разборная чебурашка "ШАР" 28 гр.</t>
  </si>
  <si>
    <t>Груз                                                   Разборная чебурашка "ШАР" 30 гр.</t>
  </si>
  <si>
    <t>Груз                                                   Разборная чебурашка "ШАР" 32 гр.</t>
  </si>
  <si>
    <t>Груз                                                   Разборная чебурашка "ШАР" 34 гр.</t>
  </si>
  <si>
    <t>Груз                                                   Разборная чебурашка "ШАР" 36 гр.</t>
  </si>
  <si>
    <t>Груз                                                   Разборная чебурашка "ШАР" 38 гр.</t>
  </si>
  <si>
    <t>Груз                                                   Разборная чебурашка "ШАР" 40 гр.</t>
  </si>
  <si>
    <t>5шт\уп</t>
  </si>
  <si>
    <t>Груз                                                   Разборная чебурашка "ШАР" 42 гр.</t>
  </si>
  <si>
    <t>Груз                                                   Разборная чебурашка "ШАР" 44 гр.</t>
  </si>
  <si>
    <t>Груз                                                   Разборная чебурашка "ШАР" 46 гр.</t>
  </si>
  <si>
    <t>Груз                                                   Разборная чебурашка "ШАР" 48 гр.</t>
  </si>
  <si>
    <t>Груз                                                   Разборная чебурашка "ШАР"  50 гр.</t>
  </si>
  <si>
    <t>Груз                                                   Разборная чебурашка "ШАР" 52 гр.</t>
  </si>
  <si>
    <t>Груз                                                   Разборная чебурашка "ШАР" 54 гр.</t>
  </si>
  <si>
    <t>Груз                                                   Разборная чебурашка "ШАР" 56 гр.</t>
  </si>
  <si>
    <t>Груз                                                   Разборная чебурашка "ШАР" 58 гр.</t>
  </si>
  <si>
    <t>Груз                                                   Разборная чебурашка "ШАР" 60 гр.</t>
  </si>
  <si>
    <t>Груз                                                   Разборная чебурашка "ШАР" 62 гр.</t>
  </si>
  <si>
    <t>Груз                                                   Разборная чебурашка "ШАР" 64 гр.</t>
  </si>
  <si>
    <t>Груз                                                   Разборная чебурашка "ШАР" 66 гр.</t>
  </si>
  <si>
    <t>Груз                                                   Разборная чебурашка "ШАР" 68 гр.</t>
  </si>
  <si>
    <t>Груз                                                   Разборная чебурашка "ШАР" 70 гр.</t>
  </si>
  <si>
    <t>Груз                                                   Разборная чебурашка "ШАР" 75 гр.</t>
  </si>
  <si>
    <t>Груз                                                   Разборная чебурашка "ШАР" 80 гр.</t>
  </si>
  <si>
    <t>Груз                                                   Разборная чебурашка "ШАР" 85 гр.</t>
  </si>
  <si>
    <t>Груз                                                   Разборная чебурашка "ШАР" 90 гр.</t>
  </si>
  <si>
    <t>Груз быстросъемный 4 гр</t>
  </si>
  <si>
    <t>Груз быстросъемный
предназначен для дополнительной огрузки крупного силикона и других крупных приманок. Заводная застежка позволяет быстро крепить данный грузик на элементах оснастки.</t>
  </si>
  <si>
    <t xml:space="preserve">Проволка изготовлено из нержавеющей стали, диаметр - 0,6 мм. </t>
  </si>
  <si>
    <t>Груз быстросъемный 6 гр</t>
  </si>
  <si>
    <t>Груз быстросъемный 8 гр</t>
  </si>
  <si>
    <t>Груз быстросъемный 10 гр</t>
  </si>
  <si>
    <t>Груз быстросъемный 12 гр</t>
  </si>
  <si>
    <t>Груз быстросъемный 14 гр</t>
  </si>
  <si>
    <t>Груз быстросъемный 16 гр</t>
  </si>
  <si>
    <t>Груз быстросъемный 18 гр</t>
  </si>
  <si>
    <t>Груз быстросъемный 20 гр</t>
  </si>
  <si>
    <t>Груз быстросъемный 22 гр</t>
  </si>
  <si>
    <t>Груз быстросъемный 24 гр</t>
  </si>
  <si>
    <t>Груз быстросъемный 26 гр</t>
  </si>
  <si>
    <t>Груз быстросъемный 28 гр</t>
  </si>
  <si>
    <t>Груз быстросъемный 30 гр</t>
  </si>
  <si>
    <t>Груз быстросъемный 32 гр</t>
  </si>
  <si>
    <t>Груз быстросъемный 34 гр</t>
  </si>
  <si>
    <t>Груз быстросъемный 36 гр</t>
  </si>
  <si>
    <t>Груз быстросъемный 38 гр</t>
  </si>
  <si>
    <t>Груз быстросъемный 40 гр</t>
  </si>
  <si>
    <t>Груз штопор огруженный         4 гр</t>
  </si>
  <si>
    <t>Груз штопор огруженный
предназначен для оснащения крупных силиконовых приманок.
Грузик вкручивается в голову силиконовой рыбки и надежно ее фиксирует. К нижней петельке прикрепляется удлинитель с тройником. 
Штопор выполнен из свинца и нержавеющей проволоки.</t>
  </si>
  <si>
    <t>Длина штопора 20.5 мм,  диамтер проволки штопора  0.8 мм,  диаметр проволки ушка 0.8мм</t>
  </si>
  <si>
    <t>Груз штопор огруженный         6 гр</t>
  </si>
  <si>
    <t>Груз штопор огруженный         8 гр</t>
  </si>
  <si>
    <t xml:space="preserve">Длина штопора  40мм,  диаметр проволки штопора 1 мм, диаметр проволки ушка 0.8мм </t>
  </si>
  <si>
    <t>Груз штопор огруженный         10 гр</t>
  </si>
  <si>
    <t>Груз штопор огруженный         12 гр</t>
  </si>
  <si>
    <t>Груз штопор огруженный         14 гр</t>
  </si>
  <si>
    <t>Груз штопор огруженный         16 гр</t>
  </si>
  <si>
    <t>Груз штопор огруженный         18 гр</t>
  </si>
  <si>
    <t>Груз штопор огруженный         20 гр</t>
  </si>
  <si>
    <t>Груз штопор огруженный         22 гр</t>
  </si>
  <si>
    <t>Груз штопор огруженный         24 гр</t>
  </si>
  <si>
    <t>Груз штопор огруженный         26 гр</t>
  </si>
  <si>
    <t>Груз штопор огруженный         28 гр</t>
  </si>
  <si>
    <t>Груз штопор огруженный         30 гр</t>
  </si>
  <si>
    <t>Груз для отводного            "палочка" с вертлюгом  6 гр</t>
  </si>
  <si>
    <t>Груз для отводного палочка с вертлюгом
используется для монтажа рыболовных оснасток и придания им нужного веса. Увеличение массы оснастки позволяет наращивать дальность полета и обеспечивать нужное погружения приманки. Обтекаемые цилиндрические формы улучшают аэродинамические характеристики полета и позволяют обходить подводные препятствия.</t>
  </si>
  <si>
    <t xml:space="preserve">Вертлюги цилиндр № 8. Разрывная нагрузка вертлюга 14 кг. Длина 11мм     </t>
  </si>
  <si>
    <t>Груз для отводного            "палочка" с вертлюгом          8 гр</t>
  </si>
  <si>
    <t>Груз для отводного            "палочка" с вертлюгом  10 гр</t>
  </si>
  <si>
    <t>Груз для отводного            "палочка" с вертлюгом      12 гр</t>
  </si>
  <si>
    <t>Груз для отводного            "палочка" с вертлюгом     14 гр</t>
  </si>
  <si>
    <t>Вертлюги цилиндр № 6. Разрывная нагрузка вертлюга  16 кг.  Длина 13мм.</t>
  </si>
  <si>
    <t>Груз для отводного            "палочка" с вертлюгом    16 гр</t>
  </si>
  <si>
    <t>Груз для отводного            "палочка" с вертлюгом   18 гр</t>
  </si>
  <si>
    <t>Груз для отводного            "палочка" с вертлюгом      20 гр</t>
  </si>
  <si>
    <t>Груз для отводного            "палочка" с вертлюгом     22 гр</t>
  </si>
  <si>
    <t>Груз для отводного            "палочка" с вертлюгом     24 гр</t>
  </si>
  <si>
    <t xml:space="preserve">Вертлюги цилиндр № 4. Разрывная нагрузка вертлюга 18 кг.  Длина 15мм. </t>
  </si>
  <si>
    <t>Груз для отводного            "палочка" с вертлюгом   26 гр</t>
  </si>
  <si>
    <t>Груз для отводного            "палочка" с вертлюгом     28 гр</t>
  </si>
  <si>
    <t>Груз для отводного            "палочка" с вертлюгом     30 гр</t>
  </si>
  <si>
    <t>Груз для отводного            "палочка" с вертлюгом    32 гр</t>
  </si>
  <si>
    <t>Груз для отводного            "палочка" с вертлюгом      34 гр</t>
  </si>
  <si>
    <t>Груз для отводного            "палочка" с вертлюгом   36 гр</t>
  </si>
  <si>
    <t>Груз для отводного            "палочка" с вертлюгом   38 гр</t>
  </si>
  <si>
    <t>Груз для отводного            "палочка" с вертлюгом     40 гр</t>
  </si>
  <si>
    <t>Груз для отводного               "груша" с вертлюгом   4 гр</t>
  </si>
  <si>
    <t>Груз груша с вертлюгом является одним из наиболее распространенных и универсальных грузов. Такой груз отлично забрасывается, имеет хорошие аэродинамические качества и благодаря своей форме, отлично подходит для ловли на водоемах с илистым или песчаным дном.</t>
  </si>
  <si>
    <t xml:space="preserve">Вертлюги цилиндр № 8. Разрывная нагрузка вертлюга 14 кг. Длина 11мм. </t>
  </si>
  <si>
    <t>Груз для отводного               "груша" с вертлюгом          6 гр</t>
  </si>
  <si>
    <t>Груз для отводного               "груша" с вертлюгом    8 гр</t>
  </si>
  <si>
    <t>Груз для отводного               "груша" с вертлюгом     10 гр</t>
  </si>
  <si>
    <t>Груз для отводного               "груша" с вертлюгом  12 гр</t>
  </si>
  <si>
    <t>Груз для отводного               "груша" с вертлюгом     14 гр</t>
  </si>
  <si>
    <t>Груз для отводного               "груша" с вертлюгом    16 гр</t>
  </si>
  <si>
    <t>Груз для отводного               "груша" с вертлюгом     18 гр</t>
  </si>
  <si>
    <t>Груз для отводного               "груша" с вертлюгом     20 гр</t>
  </si>
  <si>
    <t>Груз для отводного               "груша" с вертлюгом     22 гр</t>
  </si>
  <si>
    <t>Груз для отводного               "груша" с вертлюгом        24 гр</t>
  </si>
  <si>
    <t>Груз для отводного               "груша" с вертлюгом     26 гр</t>
  </si>
  <si>
    <t>Груз для отводного               "груша" с вертлюгом    28 гр</t>
  </si>
  <si>
    <t>Груз для отводного               "груша" с вертлюгом        30 гр</t>
  </si>
  <si>
    <t>Груз для отводного               "груша" с вертлюгом     32 гр</t>
  </si>
  <si>
    <t>Груз для отводного               "груша" с вертлюгом     34 гр</t>
  </si>
  <si>
    <t>Груз для отводного               "груша" с вертлюгом  36 гр</t>
  </si>
  <si>
    <t>Груз для отводного               "груша" с вертлюгом    38 гр</t>
  </si>
  <si>
    <t>Груз для отводного               "груша" с вертлюгом    40 гр</t>
  </si>
  <si>
    <t>Груз "Ложка скользящая"    40гр</t>
  </si>
  <si>
    <t>Груз ложка скользящая
это грузило классической формы со сквозным отверстием 2мм посередине, применяется для донной ловли. Данное грузило применяется в скользящих оснастках. Он имеет плоскую, каплевидную форму и грунтозацепы, это помогает лучше удерживать оснастку на дне. Такое свойство особенно важно при ловле на течении.</t>
  </si>
  <si>
    <t>Имеет грунтозацепы. Диаметр отверстия 2мм.</t>
  </si>
  <si>
    <t>3шт\уп</t>
  </si>
  <si>
    <t>Груз "Ложка скользящая"    60гр</t>
  </si>
  <si>
    <t>Груз "Ложка скользящая"    80гр</t>
  </si>
  <si>
    <t>Груз "Ложка скользящая"    100гр</t>
  </si>
  <si>
    <t>Груз "Ложка скользящая"    120гр</t>
  </si>
  <si>
    <t>Груз "Ложка скользящая"    140гр</t>
  </si>
  <si>
    <t>Груз "Ложка скользящая"    160гр</t>
  </si>
  <si>
    <t>Груз "Ложка с ушком"          40гр</t>
  </si>
  <si>
    <t>Груз ложка с ушком
классический тип огрузки для донной ловли, изготовленный из свинца. Он имеет плоскую, каплевидную форму и грунтозацепы, это помогает лучше удерживать оснастку на дне. Такое свойство особенно важно при ловле на течении.</t>
  </si>
  <si>
    <t>Имеет грунтозацепы. Ушко 1,2мм диаметр.</t>
  </si>
  <si>
    <t>Груз "Ложка с ушком"          60гр</t>
  </si>
  <si>
    <t>Груз "Ложка с ушком"          80гр</t>
  </si>
  <si>
    <t>Груз "Ложка с ушком"          100гр</t>
  </si>
  <si>
    <t>Груз "Ложка с ушком"          120гр</t>
  </si>
  <si>
    <t>Груз "Ложка с ушком"          140гр</t>
  </si>
  <si>
    <t>Груз "Ложка с ушком"          160гр</t>
  </si>
  <si>
    <t>Груз "Ложка с вертлюгом"          40гр</t>
  </si>
  <si>
    <t>Груз ложка с вертлюгом 
предназначено для донной ловли рыбы на водоёмах с течением и без течения. Грузило имеет ушко с  вертлюгом для монтажа снасти. Подойдёт для рыбалки с берега и для рыбалки с лодки. Можно использовать для закидушки.</t>
  </si>
  <si>
    <t>Имеет грунтозацепы. Ушко 1,2мм диаметр. Вертлюг №4. Разрывная нагрузка вертлюга  18 кг.  Длина 15мм.</t>
  </si>
  <si>
    <t>Груз "Ложка с вертлюгом"          60гр</t>
  </si>
  <si>
    <t>Груз "Ложка с вертлюгом"          80гр</t>
  </si>
  <si>
    <t>Груз "Ложка с вертлюгом"          100гр</t>
  </si>
  <si>
    <t>Груз "Ложка с вертлюгом"          120гр</t>
  </si>
  <si>
    <t>Груз "Ложка с вертлюгом"          140гр</t>
  </si>
  <si>
    <t>Груз "Ложка с вертлюгом"          160гр</t>
  </si>
  <si>
    <t>Прайс RodStars сезон 2024 NEW!</t>
  </si>
  <si>
    <t xml:space="preserve">Джиг-головка с крючком Claw </t>
  </si>
  <si>
    <t>Размер крючка 3/0</t>
  </si>
  <si>
    <t>Джиг-головка Claw 3/0 6гр (3шт)</t>
  </si>
  <si>
    <r>
      <t>Джиг головка RS Projig оснащена очень прочным и острым крючком Claw （коготь),  ушко крючка 120</t>
    </r>
    <r>
      <rPr>
        <b/>
        <sz val="14"/>
        <color indexed="8"/>
        <rFont val="Calibri"/>
        <family val="2"/>
        <charset val="204"/>
      </rPr>
      <t xml:space="preserve">⁰, </t>
    </r>
    <r>
      <rPr>
        <b/>
        <sz val="14"/>
        <color indexed="8"/>
        <rFont val="Arial"/>
        <family val="2"/>
        <charset val="204"/>
      </rPr>
      <t>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t>
    </r>
  </si>
  <si>
    <t>Джиг головка RS Projig поставляется в упаковке с европодвесом, по 3шт. Размер упаковки 100мм*155мм</t>
  </si>
  <si>
    <t>1уп</t>
  </si>
  <si>
    <t>Джиг-головка Claw 3/0 8гр (3шт)</t>
  </si>
  <si>
    <t>Джиг-головка Claw 3/0 10гр (3шт)</t>
  </si>
  <si>
    <t>Джиг-головка Claw 3/0 12гр (3шт)</t>
  </si>
  <si>
    <t>Джиг-головка Claw 3/0 14гр (3шт)</t>
  </si>
  <si>
    <t>Джиг-головка Claw 3/0 16гр (3шт)</t>
  </si>
  <si>
    <t>Джиг-головка Claw 3/0 18гр (3шт)</t>
  </si>
  <si>
    <t>Джиг-головка Claw 3/0 20гр (3шт)</t>
  </si>
  <si>
    <t>Джиг-головка Claw 3/0 22гр (3шт)</t>
  </si>
  <si>
    <t>Джиг-головка Claw 3/0 24гр (3шт)</t>
  </si>
  <si>
    <t>Джиг-головка Claw 3/0 26гр (3шт)</t>
  </si>
  <si>
    <t>Джиг-головка Claw 3/0 28гр (3шт)</t>
  </si>
  <si>
    <t>Джиг-головка Claw 3/0 30гр (3шт)</t>
  </si>
  <si>
    <t>Джиг-головка Claw 3/0 32гр (3шт)</t>
  </si>
  <si>
    <t>Джиг-головка Claw 3/0 34гр (3шт)</t>
  </si>
  <si>
    <t>Джиг-головка Claw 3/0 36гр (3шт)</t>
  </si>
  <si>
    <t>Джиг-головка Claw 3/0 38гр (3шт)</t>
  </si>
  <si>
    <t>Джиг-головка Claw 3/0 40гр (3шт)</t>
  </si>
  <si>
    <t>Джиг-головка Claw 3/0 42гр (3шт)</t>
  </si>
  <si>
    <t>Джиг-головка Claw 3/0 44гр (3шт)</t>
  </si>
  <si>
    <t>Джиг-головка Claw 3/0 46гр (3шт)</t>
  </si>
  <si>
    <t>Джиг-головка Claw 3/0 48гр (3шт)</t>
  </si>
  <si>
    <t>Джиг-головка Claw 3/0 50гр (3шт)</t>
  </si>
  <si>
    <t>Джиг-головка Claw 3/0 52гр (3шт)</t>
  </si>
  <si>
    <t>Джиг-головка Claw 3/0 54гр (3шт)</t>
  </si>
  <si>
    <t>Джиг-головка Claw 3/0 56гр (3шт)</t>
  </si>
  <si>
    <t>Джиг-головка Claw 3/0 58гр (3шт)</t>
  </si>
  <si>
    <t>Джиг-головка Claw 3/0 60гр (3шт)</t>
  </si>
  <si>
    <t>Джиг-головка Claw 3/0 62гр (3шт)</t>
  </si>
  <si>
    <t>Размер крючка 4/0</t>
  </si>
  <si>
    <t>Джиг-головка Claw 4/0 6гр (3шт)</t>
  </si>
  <si>
    <t>Джиг-головка Claw 4/0 8гр (3шт)</t>
  </si>
  <si>
    <t>Джиг-головка Claw 4/0 10гр (3шт)</t>
  </si>
  <si>
    <t>Джиг-головка Claw 4/0 12гр (3шт)</t>
  </si>
  <si>
    <t>Джиг-головка Claw 4/0 14гр (3шт)</t>
  </si>
  <si>
    <t>Джиг-головка Claw 4/0 16гр (3шт)</t>
  </si>
  <si>
    <t>Джиг-головка Claw 4/0 18гр (3шт)</t>
  </si>
  <si>
    <t>Джиг-головка Claw 4/0 20гр (3шт)</t>
  </si>
  <si>
    <t>Джиг-головка Claw 4/0 22гр (3шт)</t>
  </si>
  <si>
    <t>Джиг-головка Claw 4/0 24гр (3шт)</t>
  </si>
  <si>
    <t>Джиг-головка Claw 4/0 26гр (3шт)</t>
  </si>
  <si>
    <t>Джиг-головка Claw 4/0 28гр (3шт)</t>
  </si>
  <si>
    <t>Джиг-головка Claw 4/0 30гр (3шт)</t>
  </si>
  <si>
    <t>Джиг-головка Claw 4/0 32гр (3шт)</t>
  </si>
  <si>
    <t>Джиг-головка Claw 4/0 34гр (3шт)</t>
  </si>
  <si>
    <t>Джиг-головка Claw 4/0 36гр (3шт)</t>
  </si>
  <si>
    <t>Джиг-головка Claw 4/0 38гр (3шт)</t>
  </si>
  <si>
    <t>Джиг-головка Claw 4/0 40гр (3шт)</t>
  </si>
  <si>
    <t>Джиг-головка Claw 4/0 42гр (3шт)</t>
  </si>
  <si>
    <t>Джиг-головка Claw 4/0 44гр (3шт)</t>
  </si>
  <si>
    <t>Джиг-головка Claw 4/0 46гр (3шт)</t>
  </si>
  <si>
    <t>Джиг-головка Claw 4/0 48гр (3шт)</t>
  </si>
  <si>
    <t>Джиг-головка Claw 4/0 50гр (3шт)</t>
  </si>
  <si>
    <t>Джиг-головка Claw 4/0 52гр (3шт)</t>
  </si>
  <si>
    <t>Джиг-головка Claw 4/0 54гр (3шт)</t>
  </si>
  <si>
    <t>Джиг-головка Claw 4/0 56гр (3шт)</t>
  </si>
  <si>
    <t>Джиг-головка Claw 4/0 58гр (3шт)</t>
  </si>
  <si>
    <t>Джиг-головка Claw 4/0 60гр (3шт)</t>
  </si>
  <si>
    <t>Джиг-головка Claw 4/0 62гр (3шт)</t>
  </si>
  <si>
    <t>Размер крючка 5/0</t>
  </si>
  <si>
    <t>Джиг-головка Claw 5/0 6гр (3шт)</t>
  </si>
  <si>
    <t>Джиг-головка Claw 5/0 8гр (3шт)</t>
  </si>
  <si>
    <t>Джиг-головка Claw 5/0 10гр (3шт)</t>
  </si>
  <si>
    <t>Джиг-головка Claw 5/0 12гр (3шт)</t>
  </si>
  <si>
    <t>Джиг-головка Claw 5/0 14гр (3шт)</t>
  </si>
  <si>
    <t>Джиг-головка Claw 5/0 16гр (3шт)</t>
  </si>
  <si>
    <t>Джиг-головка Claw 5/0 18гр (3шт)</t>
  </si>
  <si>
    <t>Джиг-головка Claw 5/0 20гр (3шт)</t>
  </si>
  <si>
    <t>Джиг-головка Claw 5/0 22гр (3шт)</t>
  </si>
  <si>
    <t>Джиг-головка Claw 5/0 24гр (3шт)</t>
  </si>
  <si>
    <t>Джиг-головка Claw 5/0 26гр (3шт)</t>
  </si>
  <si>
    <t>Джиг-головка Claw 5/0 28гр (3шт)</t>
  </si>
  <si>
    <t>Джиг-головка Claw 5/0 30гр (3шт)</t>
  </si>
  <si>
    <t>Джиг-головка Claw 5/0 32гр (3шт)</t>
  </si>
  <si>
    <t>Джиг-головка Claw 5/0 34гр (3шт)</t>
  </si>
  <si>
    <t>Джиг-головка Claw 5/0 36гр (3шт)</t>
  </si>
  <si>
    <t>Джиг-головка Claw 5/0 38гр (3шт)</t>
  </si>
  <si>
    <t>Джиг-головка Claw 5/0 40гр (3шт)</t>
  </si>
  <si>
    <t>Джиг-головка Claw 5/0 42гр (3шт)</t>
  </si>
  <si>
    <t>Джиг-головка Claw 5/0 44гр (3шт)</t>
  </si>
  <si>
    <t>Джиг-головка Claw 5/0 46гр (3шт)</t>
  </si>
  <si>
    <t>Джиг-головка Claw 5/0 48гр (3шт)</t>
  </si>
  <si>
    <t>Джиг-головка Claw 5/0 50гр (3шт)</t>
  </si>
  <si>
    <t>Джиг-головка Claw 5/0 52гр (3шт)</t>
  </si>
  <si>
    <t>Джиг-головка Claw 5/0 54гр (3шт)</t>
  </si>
  <si>
    <t>Джиг-головка Claw 5/0 56гр (3шт)</t>
  </si>
  <si>
    <t>Джиг-головка Claw 5/0 58гр (3шт)</t>
  </si>
  <si>
    <t>Джиг-головка Claw 5/0 60гр (3шт)</t>
  </si>
  <si>
    <t>Джиг-головка Claw 5/0 62гр (3шт)</t>
  </si>
  <si>
    <t>Размер крючка 6/0</t>
  </si>
  <si>
    <t>Джиг-головка Claw 6/0 6гр (3шт)</t>
  </si>
  <si>
    <t>Джиг-головка Claw 6/0 8гр (3шт)</t>
  </si>
  <si>
    <t>Джиг-головка Claw 6/0 10гр (3шт)</t>
  </si>
  <si>
    <t>Джиг-головка Claw 6/0 12гр (3шт)</t>
  </si>
  <si>
    <t>Джиг-головка Claw 6/0 14гр (3шт)</t>
  </si>
  <si>
    <t>Джиг-головка Claw 6/0 16гр (3шт)</t>
  </si>
  <si>
    <t>Джиг-головка Claw 6/0 18гр (3шт)</t>
  </si>
  <si>
    <t>Джиг-головка Claw 6/0 20гр (3шт)</t>
  </si>
  <si>
    <t>Джиг-головка Claw 6/0 22гр (3шт)</t>
  </si>
  <si>
    <t>Джиг-головка Claw 6/0 24гр (3шт)</t>
  </si>
  <si>
    <t>Джиг-головка Claw 6/0 26гр (3шт)</t>
  </si>
  <si>
    <t>Джиг-головка Claw 6/0 28гр (3шт)</t>
  </si>
  <si>
    <t>Джиг-головка Claw 6/0 30гр (3шт)</t>
  </si>
  <si>
    <t>Джиг-головка Claw 6/0 32гр (3шт)</t>
  </si>
  <si>
    <t>Джиг-головка Claw 6/0 34гр (3шт)</t>
  </si>
  <si>
    <t>Джиг-головка Claw 6/0 36гр (3шт)</t>
  </si>
  <si>
    <t>Джиг-головка Claw 6/0 38гр (3шт)</t>
  </si>
  <si>
    <t>Джиг-головка Claw 6/0 40гр (3шт)</t>
  </si>
  <si>
    <t>Джиг-головка Claw 6/0 42гр (3шт)</t>
  </si>
  <si>
    <t>Джиг-головка Claw 6/0 44гр (3шт)</t>
  </si>
  <si>
    <t>Джиг-головка Claw 6/0 46гр (3шт)</t>
  </si>
  <si>
    <t>Джиг-головка Claw 6/0 48гр (3шт)</t>
  </si>
  <si>
    <t>Джиг-головка Claw 6/0 50гр (3шт)</t>
  </si>
  <si>
    <t>Джиг-головка Claw 6/0 52гр (3шт)</t>
  </si>
  <si>
    <t>Джиг-головка Claw 6/0 54гр (3шт)</t>
  </si>
  <si>
    <t>Джиг-головка Claw 6/0 56гр (3шт)</t>
  </si>
  <si>
    <t>Джиг-головка Claw 6/0 58гр (3шт)</t>
  </si>
  <si>
    <t>Джиг-головка Claw 6/0 60гр (3шт)</t>
  </si>
  <si>
    <t>Джиг-головка Claw 6/0 62гр (3шт)</t>
  </si>
  <si>
    <t>Размер крючка 7/0</t>
  </si>
  <si>
    <t>Джиг-головка Claw 7/0 6гр (3шт)</t>
  </si>
  <si>
    <t>Джиг-головка Claw 7/0 8гр (3шт)</t>
  </si>
  <si>
    <t>Джиг-головка Claw 7/0 10гр (3шт)</t>
  </si>
  <si>
    <t>Джиг-головка Claw 7/0 12гр (3шт)</t>
  </si>
  <si>
    <t>Джиг-головка Claw 7/0 14гр (3шт)</t>
  </si>
  <si>
    <t>Джиг-головка Claw 7/0 16гр (3шт)</t>
  </si>
  <si>
    <t>Джиг-головка Claw 7/0 18гр (3шт)</t>
  </si>
  <si>
    <t>Джиг-головка Claw 7/0 20гр (3шт)</t>
  </si>
  <si>
    <t>Джиг-головка Claw 7/0 22гр (3шт)</t>
  </si>
  <si>
    <t>Джиг-головка Claw 7/0 24гр (3шт)</t>
  </si>
  <si>
    <t>Джиг-головка Claw 7/0 26гр (3шт)</t>
  </si>
  <si>
    <t>Джиг-головка Claw 7/0 28гр (3шт)</t>
  </si>
  <si>
    <t>Джиг-головка Claw 7/0 30гр (3шт)</t>
  </si>
  <si>
    <t>Джиг-головка Claw 7/0 32гр (3шт)</t>
  </si>
  <si>
    <t>Джиг-головка Claw 7/0 34гр (3шт)</t>
  </si>
  <si>
    <t>Джиг-головка Claw 7/0 36гр (3шт)</t>
  </si>
  <si>
    <t>Джиг-головка Claw 7/0 38гр (3шт)</t>
  </si>
  <si>
    <t>Джиг-головка Claw 7/0 40гр (3шт)</t>
  </si>
  <si>
    <t>Джиг-головка Claw 7/0 42гр (3шт)</t>
  </si>
  <si>
    <t>Джиг-головка Claw 7/0 44гр (3шт)</t>
  </si>
  <si>
    <t>Джиг-головка Claw 7/0 46гр (3шт)</t>
  </si>
  <si>
    <t>Джиг-головка Claw 7/0 48гр (3шт)</t>
  </si>
  <si>
    <t>Джиг-головка Claw 7/0 50гр (3шт)</t>
  </si>
  <si>
    <t>Джиг-головка Claw 7/0 52гр (3шт)</t>
  </si>
  <si>
    <t>Джиг-головка Claw 7/0 54гр (3шт)</t>
  </si>
  <si>
    <t>Джиг-головка Claw 7/0 56гр (3шт)</t>
  </si>
  <si>
    <t>Джиг-головка Claw 7/0 58гр (3шт)</t>
  </si>
  <si>
    <t>Джиг-головка Claw 7/0 60гр (3шт)</t>
  </si>
  <si>
    <t>Джиг-головка Claw 7/0 62гр (3шт)</t>
  </si>
  <si>
    <t>Джиг-головка с крючком Claw  с дополнительным ушком</t>
  </si>
  <si>
    <t>Размер крючка 3/0 с дополнительным ушком</t>
  </si>
  <si>
    <r>
      <t>Джиг головка RS Projig оснащена очень прочным и острым крючком Claw （коготь),  ушко крючка 120</t>
    </r>
    <r>
      <rPr>
        <b/>
        <sz val="14"/>
        <color indexed="8"/>
        <rFont val="Calibri"/>
        <family val="2"/>
        <charset val="204"/>
      </rPr>
      <t xml:space="preserve">⁰, </t>
    </r>
    <r>
      <rPr>
        <b/>
        <sz val="14"/>
        <color indexed="8"/>
        <rFont val="Arial"/>
        <family val="2"/>
        <charset val="204"/>
      </rPr>
      <t xml:space="preserve">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 Имеет дополнительное ушко для монтажа дополнительного груза а так же ассиста. </t>
    </r>
  </si>
  <si>
    <t>Размер крючка 4/0 с дополнительным ушком</t>
  </si>
  <si>
    <t>Размер крючка 5/0 с дополнительным ушком</t>
  </si>
  <si>
    <t>Размер крючка 6/0 с дополнительным ушком</t>
  </si>
  <si>
    <t>Размер крючка 7/0 с дополнительным ушком</t>
  </si>
  <si>
    <t xml:space="preserve">Джиг-головка с крючком Barbarian  </t>
  </si>
  <si>
    <t>Джиг-головка Barbarian 3/0 6гр (3шт)</t>
  </si>
  <si>
    <r>
      <rPr>
        <b/>
        <sz val="11"/>
        <color indexed="8"/>
        <rFont val="Arial"/>
        <family val="2"/>
        <charset val="204"/>
      </rPr>
      <t>Джиг головка RS Projig оснащена очень прочным и острым крючком Barbarian,  ушко крючка 120</t>
    </r>
    <r>
      <rPr>
        <b/>
        <sz val="11"/>
        <color indexed="8"/>
        <rFont val="Calibri"/>
        <family val="2"/>
        <charset val="204"/>
      </rPr>
      <t xml:space="preserve">⁰, </t>
    </r>
    <r>
      <rPr>
        <b/>
        <sz val="11"/>
        <color indexed="8"/>
        <rFont val="Arial"/>
        <family val="2"/>
        <charset val="204"/>
      </rPr>
      <t>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t>
    </r>
  </si>
  <si>
    <t>Джиг-головка Barbarian 3/0 8гр (3шт)</t>
  </si>
  <si>
    <t>Джиг-головка Barbarian 3/0 10гр (3шт)</t>
  </si>
  <si>
    <t>Джиг-головка Barbarian 3/0 12гр (3шт)</t>
  </si>
  <si>
    <t>Джиг-головка Barbarian 3/0 14гр (3шт)</t>
  </si>
  <si>
    <t>Джиг-головка Barbarian 3/0 16гр (3шт)</t>
  </si>
  <si>
    <t>Джиг-головка Barbarian 3/0 18гр (3шт)</t>
  </si>
  <si>
    <t>Джиг-головка Barbarian 3/0 20гр (3шт)</t>
  </si>
  <si>
    <t>Джиг-головка Barbarian 3/0 22гр (3шт)</t>
  </si>
  <si>
    <t>Джиг-головка Barbarian 4/0 6гр (3шт)</t>
  </si>
  <si>
    <r>
      <t>Джиг головка RS Projig оснащена очень прочным и острым крючком Barbarian,  ушко крючка 120</t>
    </r>
    <r>
      <rPr>
        <b/>
        <sz val="14"/>
        <color indexed="8"/>
        <rFont val="Calibri"/>
        <family val="2"/>
        <charset val="204"/>
      </rPr>
      <t xml:space="preserve">⁰, </t>
    </r>
    <r>
      <rPr>
        <b/>
        <sz val="14"/>
        <color indexed="8"/>
        <rFont val="Arial"/>
        <family val="2"/>
        <charset val="204"/>
      </rPr>
      <t>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t>
    </r>
  </si>
  <si>
    <t>Джиг-головка Barbarian 4/0 8гр (3шт)</t>
  </si>
  <si>
    <t>Джиг-головка Barbarian 4/0 10гр (3шт)</t>
  </si>
  <si>
    <t>Джиг-головка Barbarian 4/0 12гр (3шт)</t>
  </si>
  <si>
    <t>Джиг-головка Barbarian 4/0 14гр (3шт)</t>
  </si>
  <si>
    <t>Джиг-головка Barbarian 4/0 16гр (3шт)</t>
  </si>
  <si>
    <t>Джиг-головка Barbarian 4/0 18гр (3шт)</t>
  </si>
  <si>
    <t>Джиг-головка Barbarian 4/0 20гр (3шт)</t>
  </si>
  <si>
    <t>Джиг-головка Barbarian 4/0 22гр (3шт)</t>
  </si>
  <si>
    <t>Джиг-головка Barbarian 4/0 24гр (3шт)</t>
  </si>
  <si>
    <t>Джиг-головка Barbarian 4/0 26гр (3шт)</t>
  </si>
  <si>
    <t>Джиг-головка Barbarian 4/0 28гр (3шт)</t>
  </si>
  <si>
    <t>Джиг-головка Barbarian 4/0 30гр (3шт)</t>
  </si>
  <si>
    <t>Джиг-головка Barbarian 4/0 32гр (3шт)</t>
  </si>
  <si>
    <t>Джиг-головка Barbarian 4/0 34гр (3шт)</t>
  </si>
  <si>
    <t>Джиг-головка Barbarian 4/0 36гр (3шт)</t>
  </si>
  <si>
    <t>Джиг-головка Barbarian 4/0 38гр (3шт)</t>
  </si>
  <si>
    <t>Джиг-головка Barbarian 4/0 40гр (3шт)</t>
  </si>
  <si>
    <t>Джиг-головка Barbarian 4/0 42гр (3шт)</t>
  </si>
  <si>
    <t>Джиг-головка Barbarian 4/0 44гр (3шт)</t>
  </si>
  <si>
    <t>Джиг-головка Barbarian 4/0 46гр (3шт)</t>
  </si>
  <si>
    <t>Джиг-головка Barbarian 4/0 48гр (3шт)</t>
  </si>
  <si>
    <t>Джиг-головка Barbarian 4/0 50гр (3шт)</t>
  </si>
  <si>
    <t>Джиг-головка Barbarian 4/0 52гр (3шт)</t>
  </si>
  <si>
    <t>Джиг-головка Barbarian 4/0 54гр (3шт)</t>
  </si>
  <si>
    <t>Джиг-головка Barbarian 4/0 56гр (3шт)</t>
  </si>
  <si>
    <t>Джиг-головка Barbarian 4/0 58гр (3шт)</t>
  </si>
  <si>
    <t>Джиг-головка Barbarian 4/0 60гр (3шт)</t>
  </si>
  <si>
    <t>Джиг-головка Barbarian 4/0 62гр (3шт)</t>
  </si>
  <si>
    <t>Джиг-головка Barbarian 5/0 6гр (3шт)</t>
  </si>
  <si>
    <t>Джиг-головка Barbarian 5/0 8гр (3шт)</t>
  </si>
  <si>
    <t>Джиг-головка Barbarian 5/0 10гр (3шт)</t>
  </si>
  <si>
    <t>Джиг-головка Barbarian 5/0 12гр (3шт)</t>
  </si>
  <si>
    <t>Джиг-головка Barbarian 5/0 14гр (3шт)</t>
  </si>
  <si>
    <t>Джиг-головка Barbarian 5/0 16гр (3шт)</t>
  </si>
  <si>
    <t>Джиг-головка Barbarian 5/0 18гр (3шт)</t>
  </si>
  <si>
    <t>Джиг-головка Barbarian 5/0 20гр (3шт)</t>
  </si>
  <si>
    <t>Джиг-головка Barbarian 5/0 22гр (3шт)</t>
  </si>
  <si>
    <t>Джиг-головка Barbarian 5/0 24гр (3шт)</t>
  </si>
  <si>
    <t>Джиг-головка Barbarian 5/0 26гр (3шт)</t>
  </si>
  <si>
    <t>Джиг-головка Barbarian 5/0 28гр (3шт)</t>
  </si>
  <si>
    <t>Джиг-головка Barbarian 5/0 30гр (3шт)</t>
  </si>
  <si>
    <t>Джиг-головка Barbarian 5/0 32гр (3шт)</t>
  </si>
  <si>
    <t>Джиг-головка Barbarian 5/0 34гр (3шт)</t>
  </si>
  <si>
    <t>Джиг-головка Barbarian 5/0 36гр (3шт)</t>
  </si>
  <si>
    <t>Джиг-головка Barbarian 5/0 38гр (3шт)</t>
  </si>
  <si>
    <t>Джиг-головка Barbarian 5/0 40гр (3шт)</t>
  </si>
  <si>
    <t>Джиг-головка Barbarian 5/0 42гр (3шт)</t>
  </si>
  <si>
    <t>Джиг-головка Barbarian 5/0 44гр (3шт)</t>
  </si>
  <si>
    <t>Джиг-головка Barbarian 5/0 46гр (3шт)</t>
  </si>
  <si>
    <t>Джиг-головка Barbarian 5/0 48гр (3шт)</t>
  </si>
  <si>
    <t>Джиг-головка Barbarian 5/0 50гр (3шт)</t>
  </si>
  <si>
    <t>Джиг-головка Barbarian 5/0 52гр (3шт)</t>
  </si>
  <si>
    <t>Джиг-головка Barbarian 5/0 54гр (3шт)</t>
  </si>
  <si>
    <t>Джиг-головка Barbarian 5/0 56гр (3шт)</t>
  </si>
  <si>
    <t>Джиг-головка Barbarian 5/0 58гр (3шт)</t>
  </si>
  <si>
    <t>Джиг-головка Barbarian 5/0 60гр (3шт)</t>
  </si>
  <si>
    <t>Джиг-головка Barbarian 5/0 62гр (3шт)</t>
  </si>
  <si>
    <t>Джиг-головка Barbarian 6/0 6гр (3шт)</t>
  </si>
  <si>
    <t>Джиг-головка Barbarian 6/0 8гр (3шт)</t>
  </si>
  <si>
    <t>Джиг-головка Barbarian 6/0 10гр (3шт)</t>
  </si>
  <si>
    <t>Джиг-головка Barbarian 6/0 12гр (3шт)</t>
  </si>
  <si>
    <t>Джиг-головка Barbarian 6/0 14гр (3шт)</t>
  </si>
  <si>
    <t>Джиг-головка Barbarian 6/0 16гр (3шт)</t>
  </si>
  <si>
    <t>Джиг-головка Barbarian 6/0 18гр (3шт)</t>
  </si>
  <si>
    <t>Джиг-головка Barbarian 6/0 20гр (3шт)</t>
  </si>
  <si>
    <t>Джиг-головка Barbarian 6/0 22гр (3шт)</t>
  </si>
  <si>
    <t>Джиг-головка Barbarian 6/0 24гр (3шт)</t>
  </si>
  <si>
    <t>Джиг-головка Barbarian 6/0 26гр (3шт)</t>
  </si>
  <si>
    <t>Джиг-головка Barbarian 6/0 28гр (3шт)</t>
  </si>
  <si>
    <t>Джиг-головка Barbarian 6/0 30гр (3шт)</t>
  </si>
  <si>
    <t>Джиг-головка Barbarian 6/0 32гр (3шт)</t>
  </si>
  <si>
    <t>Джиг-головка Barbarian 6/0 34гр (3шт)</t>
  </si>
  <si>
    <t>Джиг-головка Barbarian 6/0 36гр (3шт)</t>
  </si>
  <si>
    <t>Джиг-головка Barbarian 6/0 38гр (3шт)</t>
  </si>
  <si>
    <t>Джиг-головка Barbarian 6/0 40гр (3шт)</t>
  </si>
  <si>
    <t>Джиг-головка Barbarian 6/0 42гр (3шт)</t>
  </si>
  <si>
    <t>Джиг-головка Barbarian 6/0 44гр (3шт)</t>
  </si>
  <si>
    <t>Джиг-головка Barbarian 6/0 46гр (3шт)</t>
  </si>
  <si>
    <t>Джиг-головка Barbarian 6/0 48гр (3шт)</t>
  </si>
  <si>
    <t>Джиг-головка Barbarian 6/0 50гр (3шт)</t>
  </si>
  <si>
    <t>Джиг-головка Barbarian 6/0 52гр (3шт)</t>
  </si>
  <si>
    <t>Джиг-головка Barbarian 6/0 54гр (3шт)</t>
  </si>
  <si>
    <t>Джиг-головка Barbarian 6/0 56гр (3шт)</t>
  </si>
  <si>
    <t>Джиг-головка Barbarian 6/0 58гр (3шт)</t>
  </si>
  <si>
    <t>Джиг-головка Barbarian 6/0 60гр (3шт)</t>
  </si>
  <si>
    <t>Джиг-головка Barbarian 6/0 62гр (3шт)</t>
  </si>
  <si>
    <t>Джиг-головка Barbarian 7/0 6гр (3шт)</t>
  </si>
  <si>
    <t>Джиг-головка Barbarian 7/0 8гр (3шт)</t>
  </si>
  <si>
    <t>Джиг-головка Barbarian 7/0 10гр (3шт)</t>
  </si>
  <si>
    <t>Джиг-головка Barbarian 7/0 12гр (3шт)</t>
  </si>
  <si>
    <t>Джиг-головка Barbarian 7/0 14гр (3шт)</t>
  </si>
  <si>
    <t>Джиг-головка Barbarian 7/0 16гр (3шт)</t>
  </si>
  <si>
    <t>Джиг-головка Barbarian 7/0 18гр (3шт)</t>
  </si>
  <si>
    <t>Джиг-головка Barbarian 7/0 20гр (3шт)</t>
  </si>
  <si>
    <t>Джиг-головка Barbarian 7/0 22гр (3шт)</t>
  </si>
  <si>
    <t>Джиг-головка Barbarian 7/0 24гр (3шт)</t>
  </si>
  <si>
    <t>Джиг-головка Barbarian 7/0 26гр (3шт)</t>
  </si>
  <si>
    <t>Джиг-головка Barbarian 7/0 28гр (3шт)</t>
  </si>
  <si>
    <t>Джиг-головка Barbarian 7/0 30гр (3шт)</t>
  </si>
  <si>
    <t>Джиг-головка Barbarian 7/0 32гр (3шт)</t>
  </si>
  <si>
    <t>Джиг-головка Barbarian 7/0 34гр (3шт)</t>
  </si>
  <si>
    <t>Джиг-головка Barbarian 7/0 36гр (3шт)</t>
  </si>
  <si>
    <t>Джиг-головка Barbarian 7/0 38гр (3шт)</t>
  </si>
  <si>
    <t>Джиг-головка Barbarian 7/0 40гр (3шт)</t>
  </si>
  <si>
    <t>Джиг-головка Barbarian 7/0 42гр (3шт)</t>
  </si>
  <si>
    <t>Джиг-головка Barbarian 7/0 44гр (3шт)</t>
  </si>
  <si>
    <t>Джиг-головка Barbarian 7/0 46гр (3шт)</t>
  </si>
  <si>
    <t>Джиг-головка Barbarian 7/0 48гр (3шт)</t>
  </si>
  <si>
    <t>Джиг-головка Barbarian 7/0 50гр (3шт)</t>
  </si>
  <si>
    <t>Джиг-головка Barbarian 7/0 52гр (3шт)</t>
  </si>
  <si>
    <t>Джиг-головка Barbarian 7/0 54гр (3шт)</t>
  </si>
  <si>
    <t>Джиг-головка Barbarian 7/0 56гр (3шт)</t>
  </si>
  <si>
    <t>Джиг-головка Barbarian 7/0 58гр (3шт)</t>
  </si>
  <si>
    <t>Джиг-головка Barbarian 7/0 60гр (3шт)</t>
  </si>
  <si>
    <t>Джиг-головка Barbarian 7/0 62гр (3шт)</t>
  </si>
  <si>
    <t>Джиг-головка с крючком Barbarian с дополнительным ушком</t>
  </si>
  <si>
    <r>
      <rPr>
        <b/>
        <sz val="10"/>
        <color indexed="8"/>
        <rFont val="Arial"/>
        <family val="2"/>
        <charset val="204"/>
      </rPr>
      <t>Джиг головка RS Projig оснащена очень прочным и острым крючком Barbarian,  ушко крючка 120</t>
    </r>
    <r>
      <rPr>
        <b/>
        <sz val="10"/>
        <color indexed="8"/>
        <rFont val="Calibri"/>
        <family val="2"/>
        <charset val="204"/>
      </rPr>
      <t xml:space="preserve">⁰, </t>
    </r>
    <r>
      <rPr>
        <b/>
        <sz val="10"/>
        <color indexed="8"/>
        <rFont val="Arial"/>
        <family val="2"/>
        <charset val="204"/>
      </rPr>
      <t xml:space="preserve">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 Имеет дополнительное ушко для монтажа дополнительного груза а так же ассиста. </t>
    </r>
  </si>
  <si>
    <r>
      <t>Джиг головка RS Projig оснащена очень прочным и острым крючком Barbarian,  ушко крючка 120</t>
    </r>
    <r>
      <rPr>
        <b/>
        <sz val="14"/>
        <color indexed="8"/>
        <rFont val="Calibri"/>
        <family val="2"/>
        <charset val="204"/>
      </rPr>
      <t xml:space="preserve">⁰, </t>
    </r>
    <r>
      <rPr>
        <b/>
        <sz val="14"/>
        <color indexed="8"/>
        <rFont val="Arial"/>
        <family val="2"/>
        <charset val="204"/>
      </rPr>
      <t xml:space="preserve">Кроме того, крючок имеет высококачественное, антикоррозийное покрытие из тефлона. Такое покрытие не только делает крючок малозаметным в толще воды, но и надежно бережет его от ржавчины. Имеет дополнительное ушко для монтажа дополнительного груза а так же ассиста. </t>
    </r>
  </si>
  <si>
    <t>426028, Россия, г. Ижевск, ул. Дружбы 15а</t>
  </si>
  <si>
    <t>Основной прайс</t>
  </si>
  <si>
    <t>RS крючки</t>
  </si>
  <si>
    <t>RS фурнитура</t>
  </si>
  <si>
    <t>RS свинцовые изделия</t>
  </si>
  <si>
    <t>RS джиг головки</t>
  </si>
  <si>
    <t>итого общая сумма</t>
  </si>
  <si>
    <t>Адаптер с кругом 20 мм диаметр круга 165мм</t>
  </si>
  <si>
    <t xml:space="preserve">Адаптер с подшипниками удлиненный 20 мм (труба нержавейка)   </t>
  </si>
  <si>
    <t xml:space="preserve">Адаптер с подшипниками удлиненный 20 мм (ручка сталь, труба нержавейка)   </t>
  </si>
  <si>
    <r>
      <t xml:space="preserve">Материал: Сталь/Нержавейка/пластик              Покрытие: Гальваника     Подшипник: 2шт                        Ручка: резина                                              Диаметр отверстия для фиксации винтом-барашком:     8,2 мм.                                           Длина трубы: 430 мм.                  Кол-во регулируемых отверстий: 4 шт                                                Диаметр выходного вала адаптера: 20 мм.
Габаритные размеры:52*21*4 (см)  Вес: 620гр ± 20гр  Увеличение глубины бурения на 320мм          </t>
    </r>
    <r>
      <rPr>
        <b/>
        <sz val="11"/>
        <color rgb="FFFF0000"/>
        <rFont val="Arial"/>
        <family val="2"/>
        <charset val="204"/>
      </rPr>
      <t>Совместимость</t>
    </r>
    <r>
      <rPr>
        <b/>
        <sz val="11"/>
        <color indexed="8"/>
        <rFont val="Arial"/>
        <family val="2"/>
        <charset val="204"/>
      </rPr>
      <t>: Электрошторм, Мотошторм, Торнадо</t>
    </r>
  </si>
  <si>
    <r>
      <t xml:space="preserve">Материал: нержавеющая сталь Длина адаптера: 47см                  Количество регулировочных отверстий: 5
Вес: 490гр ± 10гр увеличение глубины бурения на 320мм  </t>
    </r>
    <r>
      <rPr>
        <b/>
        <sz val="11"/>
        <color rgb="FFFF0000"/>
        <rFont val="Arial"/>
        <family val="2"/>
        <charset val="204"/>
      </rPr>
      <t xml:space="preserve">Совместимость: </t>
    </r>
    <r>
      <rPr>
        <b/>
        <sz val="11"/>
        <color indexed="8"/>
        <rFont val="Arial"/>
        <family val="2"/>
        <charset val="204"/>
      </rPr>
      <t>Mora Ice Chrome, Mora Ice Arctic,  mora expert pro и их аналоги (rextor, Alligator, и их подобные) Отечественные ледобуры Легион.</t>
    </r>
  </si>
  <si>
    <r>
      <t xml:space="preserve">Материал: нержавеющая сталь Длина адаптера: 47см                  Количество регулировочных отверстий: 5
Вес: 520гр ± 10гр Габаритные размеры: 480*165мм Увеличение глубины бурения на 320мм Диаметр отверстий 8,2мм                           </t>
    </r>
    <r>
      <rPr>
        <b/>
        <sz val="11"/>
        <color rgb="FFFF0000"/>
        <rFont val="Arial"/>
        <family val="2"/>
        <charset val="204"/>
      </rPr>
      <t>Совместимость:</t>
    </r>
    <r>
      <rPr>
        <b/>
        <sz val="11"/>
        <color indexed="8"/>
        <rFont val="Arial"/>
        <family val="2"/>
        <charset val="204"/>
      </rPr>
      <t xml:space="preserve"> Торнадо М2, шнек мотошторм.</t>
    </r>
  </si>
  <si>
    <r>
      <t xml:space="preserve">Материал: нержавеющая сталь Длина адаптера: 47см                  Количество регулировочных отверстий: 5
Вес: 530гр ± 10гр Габаритные размеры: 480*165мм Увеличение глубины бурения на 320мм Диаметр отверстий 8,2мм                                   </t>
    </r>
    <r>
      <rPr>
        <b/>
        <sz val="11"/>
        <color rgb="FFFF0000"/>
        <rFont val="Arial"/>
        <family val="2"/>
        <charset val="204"/>
      </rPr>
      <t xml:space="preserve">Совместимость: </t>
    </r>
    <r>
      <rPr>
        <b/>
        <sz val="11"/>
        <color indexed="8"/>
        <rFont val="Arial"/>
        <family val="2"/>
        <charset val="204"/>
      </rPr>
      <t>для шнеков Торнадо, новинка от компании тонар шнек мотошторм.</t>
    </r>
  </si>
  <si>
    <r>
      <t xml:space="preserve">Материал: нержавеющая сталь Длина адаптера: 475мм                   Количество регулировочных отверстий: 5
Вес:  580гр ± 10гр Увеличние глубины бурения на 320мм                       </t>
    </r>
    <r>
      <rPr>
        <b/>
        <sz val="11"/>
        <color rgb="FFFF0000"/>
        <rFont val="Arial"/>
        <family val="2"/>
        <charset val="204"/>
      </rPr>
      <t xml:space="preserve">Совместимость: </t>
    </r>
    <r>
      <rPr>
        <b/>
        <sz val="11"/>
        <color indexed="8"/>
        <rFont val="Arial"/>
        <family val="2"/>
        <charset val="204"/>
      </rPr>
      <t xml:space="preserve">Mora Nova Sustem, Mora Nova Black, моровские шнеки и не только под бензобуры, Ледобур Айсберг евро, сибирия, арктик, Индиго. </t>
    </r>
  </si>
  <si>
    <r>
      <t xml:space="preserve">Материал: нержавеющая сталь Длина адаптера: 47см                    Количество регулировочных отверстий: 5
Вес:  550гр ± 10гр Увеличение глубины бурения на 320мм                 </t>
    </r>
    <r>
      <rPr>
        <b/>
        <sz val="11"/>
        <color rgb="FFFF0000"/>
        <rFont val="Arial"/>
        <family val="2"/>
        <charset val="204"/>
      </rPr>
      <t>Совместимость:</t>
    </r>
    <r>
      <rPr>
        <b/>
        <sz val="11"/>
        <color indexed="8"/>
        <rFont val="Arial"/>
        <family val="2"/>
        <charset val="204"/>
      </rPr>
      <t xml:space="preserve"> Mora Ice Chrome, Mora Ice Arctic,  mora expert pro и их аналоги (rextor, Alligator, и их подобные) Отечественные ледобуры Легион.</t>
    </r>
  </si>
  <si>
    <r>
      <t xml:space="preserve">Материал: нержавеющая сталь Длина адаптера: 47см                    Количество регулировочных отверстий: 5
Вес:  640гр ± 10гр Увеличение глубины бурения на 320мм                </t>
    </r>
    <r>
      <rPr>
        <b/>
        <sz val="11"/>
        <color rgb="FFFF0000"/>
        <rFont val="Arial"/>
        <family val="2"/>
        <charset val="204"/>
      </rPr>
      <t xml:space="preserve">Совместимость: </t>
    </r>
    <r>
      <rPr>
        <b/>
        <sz val="11"/>
        <color indexed="8"/>
        <rFont val="Arial"/>
        <family val="2"/>
        <charset val="204"/>
      </rPr>
      <t xml:space="preserve">Mora Nova Sustem, Mora Nova Black, моровские шнеки и не только под бензобуры, Ледобур Айсберг евро, сибирия, арктик, Индиго. </t>
    </r>
  </si>
  <si>
    <r>
      <t xml:space="preserve">Материал: титан  Длина адаптера: 47см                    Количество регулировочных отверстий: 5
Вес:  400гр ± 10гр Увеличение глубины бурения 320мм                   </t>
    </r>
    <r>
      <rPr>
        <b/>
        <sz val="11"/>
        <color rgb="FFFF0000"/>
        <rFont val="Arial"/>
        <family val="2"/>
        <charset val="204"/>
      </rPr>
      <t xml:space="preserve">Совместимость: </t>
    </r>
    <r>
      <rPr>
        <b/>
        <sz val="11"/>
        <color indexed="8"/>
        <rFont val="Arial"/>
        <family val="2"/>
        <charset val="204"/>
      </rPr>
      <t xml:space="preserve">Mora Nova Sustem, Mora Nova Black, моровские шнеки и не только под бензобуры, Ледобур Айсберг евро, сибирия, арктик, Индиго. </t>
    </r>
  </si>
  <si>
    <r>
      <t xml:space="preserve">Материал: титан  Длина адаптера: 47см                    Количество регулировочных отверстий: 5
Вес:  450гр ± 10гр Увеличение глубины бурения 320мм                            </t>
    </r>
    <r>
      <rPr>
        <b/>
        <sz val="11"/>
        <color rgb="FFFF0000"/>
        <rFont val="Arial"/>
        <family val="2"/>
        <charset val="204"/>
      </rPr>
      <t xml:space="preserve">Совместимость: </t>
    </r>
    <r>
      <rPr>
        <b/>
        <sz val="11"/>
        <color indexed="8"/>
        <rFont val="Arial"/>
        <family val="2"/>
        <charset val="204"/>
      </rPr>
      <t xml:space="preserve">Mora Nova Sustem, Mora Nova Black, моровские шнеки и не только под бензобуры, Ледобур Айсберг евро, сибирия, арктик, Индиго. </t>
    </r>
  </si>
  <si>
    <r>
      <t xml:space="preserve">Материал: Сталь/Нержавейка              Покрытие: Гальваника     Подшипник: 2шт                        Ручка: резина                                              Диаметр отверстия для фиксации винтом-барашком:     8,2 мм.                                           Длина трубы: 430 мм.                  Кол-во регулируемых отверстий: 4 шт                                                Диаметр выходного вала адаптера: 20 мм.
Габаритные размеры:52*21*4 (см)  Вес: 630гр ± 20гр  Увеличение глубины бурения на 320мм        </t>
    </r>
    <r>
      <rPr>
        <b/>
        <sz val="11"/>
        <color rgb="FFFF0000"/>
        <rFont val="Arial"/>
        <family val="2"/>
        <charset val="204"/>
      </rPr>
      <t xml:space="preserve"> </t>
    </r>
    <r>
      <rPr>
        <b/>
        <sz val="11"/>
        <rFont val="Arial"/>
        <family val="2"/>
        <charset val="204"/>
      </rPr>
      <t xml:space="preserve"> Совместимость: </t>
    </r>
    <r>
      <rPr>
        <b/>
        <sz val="11"/>
        <color indexed="8"/>
        <rFont val="Arial"/>
        <family val="2"/>
        <charset val="204"/>
      </rPr>
      <t>Электрошторм, Мотошторм, Торнадо</t>
    </r>
  </si>
  <si>
    <r>
      <t xml:space="preserve">Материал: Сталь/Нержавейка/пластик               Покрытие: Гальваника     Подшипник: 2шт                        Ручка: резина                                              Диаметр отверстия для фиксации винтом-барашком: 6,2мм.                                           Длина трубы: 430 мм.                  Кол-во регулируемых отверстий: 4 шт                                                Диаметр выходного вала адаптера: 18 мм.
Габаритные размеры:52*21*4 (см)  Вес: 575гр ± 20гр Увеличение глубины бурения на 320мм  </t>
    </r>
    <r>
      <rPr>
        <b/>
        <sz val="11"/>
        <rFont val="Arial"/>
        <family val="2"/>
        <charset val="204"/>
      </rPr>
      <t xml:space="preserve"> </t>
    </r>
    <r>
      <rPr>
        <b/>
        <u/>
        <sz val="12"/>
        <rFont val="Arial"/>
        <family val="2"/>
        <charset val="204"/>
      </rPr>
      <t>Совместимость:</t>
    </r>
    <r>
      <rPr>
        <b/>
        <sz val="11"/>
        <rFont val="Arial"/>
        <family val="2"/>
        <charset val="204"/>
      </rPr>
      <t xml:space="preserve"> </t>
    </r>
    <r>
      <rPr>
        <b/>
        <sz val="11"/>
        <color indexed="8"/>
        <rFont val="Arial"/>
        <family val="2"/>
        <charset val="204"/>
      </rPr>
      <t>Mora Ice Chrome, Mora Ice Arctic,  mora expert pro и их аналоги (rextor, Alligator, и их подобные) Отечественные ледобуры Легион.</t>
    </r>
  </si>
  <si>
    <r>
      <t xml:space="preserve">Шнек Титановый 200мм под головку мора в коплекте с головкой </t>
    </r>
    <r>
      <rPr>
        <b/>
        <sz val="14"/>
        <color rgb="FFFF0000"/>
        <rFont val="Arial"/>
        <family val="2"/>
        <charset val="204"/>
      </rPr>
      <t xml:space="preserve"> (НЕТ В НАЛИЧИИ)</t>
    </r>
  </si>
  <si>
    <r>
      <t>Транцевые колеса</t>
    </r>
    <r>
      <rPr>
        <b/>
        <i/>
        <sz val="14"/>
        <color indexed="8"/>
        <rFont val="Arial"/>
        <family val="2"/>
        <charset val="204"/>
      </rPr>
      <t xml:space="preserve"> БС НДНД                                                              </t>
    </r>
    <r>
      <rPr>
        <b/>
        <sz val="12"/>
        <color indexed="8"/>
        <rFont val="Arial"/>
        <family val="2"/>
        <charset val="204"/>
      </rPr>
      <t xml:space="preserve">RodStars                                    </t>
    </r>
    <r>
      <rPr>
        <b/>
        <sz val="16"/>
        <color rgb="FFFF0000"/>
        <rFont val="Arial"/>
        <family val="2"/>
        <charset val="204"/>
      </rPr>
      <t>!!!НОВИНКА!!!</t>
    </r>
  </si>
  <si>
    <r>
      <t xml:space="preserve">Транцевые колеса </t>
    </r>
    <r>
      <rPr>
        <b/>
        <i/>
        <sz val="14"/>
        <color indexed="8"/>
        <rFont val="Arial"/>
        <family val="2"/>
        <charset val="204"/>
      </rPr>
      <t xml:space="preserve">БС </t>
    </r>
    <r>
      <rPr>
        <b/>
        <sz val="12"/>
        <color indexed="8"/>
        <rFont val="Arial"/>
        <family val="2"/>
        <charset val="204"/>
      </rPr>
      <t xml:space="preserve">RodStars                                </t>
    </r>
    <r>
      <rPr>
        <b/>
        <sz val="16"/>
        <color rgb="FFFF0000"/>
        <rFont val="Arial"/>
        <family val="2"/>
        <charset val="204"/>
      </rPr>
      <t>!!!НОВИНКА!!!</t>
    </r>
  </si>
  <si>
    <t>• Переноска и транспортировка лодки по причалу, песку и траве без подъёма.  
• Быстрый спуск/подъём лодки на воду и обратно — экономия сил и времени.  
• Защита киля и корпуса от царапин и повреждений при перемещении.  
• Удобство при хранении и маневрировании лодки на территории.</t>
  </si>
  <si>
    <t>Высота в сборе: 49 см, размер колес: 260х85 Материал: оцинкованная сталь.           
Вес: 4.4 кг                                  Габаритные размеры: 51*28*19 (см)                                                 Диаметр трубы: 32мм                 Комплектация: Инструкция, болты для крепежа                                        Длинна болтов 50 мм</t>
  </si>
  <si>
    <t xml:space="preserve">Высота в сборе:  60 см, размер колес: 260х85                                                  Материал: оцинкованная сталь.           
Вес: 5.2 кг                                  Габаритные размеры: 67*28*19 (см)                      Диаметр трубы: 32мм                            Комплектация: Инструкция, болты для крепежа                                  Длинна болтов 50 мм </t>
  </si>
  <si>
    <t>Джиг-головка Claw 3/0 6гр (3шт) с доп. Ушком</t>
  </si>
  <si>
    <t>Джиг-головка Claw 3/0 8гр (3шт)  с доп. Ушком</t>
  </si>
  <si>
    <t>Джиг-головка Claw 3/0 10гр (3шт)  с доп. Ушком</t>
  </si>
  <si>
    <t>Джиг-головка Claw 3/0 12гр (3шт) с доп. Ушком</t>
  </si>
  <si>
    <t>Джиг-головка Claw 3/0 14гр (3шт)  с доп. Ушком</t>
  </si>
  <si>
    <t>Джиг-головка Claw 3/0 16гр (3шт) с доп. Ушком</t>
  </si>
  <si>
    <t>Джиг-головка Claw 3/0 18гр (3шт)  с доп. Ушком</t>
  </si>
  <si>
    <t>Джиг-головка Claw 3/0 20гр (3шт) с доп. Ушком</t>
  </si>
  <si>
    <t>Джиг-головка Claw 3/0 22гр (3шт) с доп. Ушком</t>
  </si>
  <si>
    <t>Джиг-головка Claw 3/0 24гр (3шт) с доп. Ушком</t>
  </si>
  <si>
    <t>Джиг-головка Claw 3/0 26гр (3шт) с доп. Ушком</t>
  </si>
  <si>
    <t>Джиг-головка Claw 3/0 28гр (3шт) с доп. Ушком</t>
  </si>
  <si>
    <t>Джиг-головка Claw 3/0 38гр (3шт) с доп. Ушком</t>
  </si>
  <si>
    <t>Джиг-головка Claw 3/0 30гр (3шт) с доп. Ушком</t>
  </si>
  <si>
    <t>Джиг-головка Claw 3/0 32гр (3шт) с доп. Ушком</t>
  </si>
  <si>
    <t>Джиг-головка Claw 3/0 34гр (3шт) с доп. Ушком</t>
  </si>
  <si>
    <t>Джиг-головка Claw 3/0 36гр (3шт) с доп. Ушком</t>
  </si>
  <si>
    <t>Джиг-головка Claw 3/0 40гр (3шт) с доп. Ушком</t>
  </si>
  <si>
    <t>Джиг-головка Claw 3/0 42гр (3шт) с доп. ушком</t>
  </si>
  <si>
    <t>Джиг-головка Claw 3/0 44гр (3шт) с доп. Ушком</t>
  </si>
  <si>
    <t>Джиг-головка Claw 3/0 46гр (3шт) с доп. Ушком</t>
  </si>
  <si>
    <t>Джиг-головка Claw 3/0 48гр (3шт) с доп. Ушком</t>
  </si>
  <si>
    <t>Джиг-головка Claw 3/0 50гр (3шт) с доп. Ушком</t>
  </si>
  <si>
    <t>Джиг-головка Claw 3/0 52гр (3шт) с доп. Ушком</t>
  </si>
  <si>
    <t>Джиг-головка Claw 3/0 54гр (3шт) с доп. Ушком</t>
  </si>
  <si>
    <t>Джиг-головка Claw 3/0 56гр (3шт) с доп. Ушком</t>
  </si>
  <si>
    <t>Джиг-головка Claw 3/0 58гр (3шт) с доп. Ушком</t>
  </si>
  <si>
    <t>Джиг-головка Claw 3/0 60гр (3шт) с доп. Ушком</t>
  </si>
  <si>
    <t>Джиг-головка Claw 3/0 62гр (3шт) с доп. Ушком</t>
  </si>
  <si>
    <t>Джиг-головка Claw 4/0 6гр (3шт) с доп. Ушком</t>
  </si>
  <si>
    <t>Джиг-головка Claw 4/0 8гр (3шт) с доп. Ушком</t>
  </si>
  <si>
    <t>Джиг-головка Claw 4/0 10гр (3шт) с доп. Ушком</t>
  </si>
  <si>
    <t>Джиг-головка Claw 4/0 12гр (3шт) с доп. Ушком</t>
  </si>
  <si>
    <t>Джиг-головка Claw 4/0 14гр (3шт) с доп. Ушком</t>
  </si>
  <si>
    <t>Джиг-головка Claw 4/0 16гр (3шт) с доп. Ушком</t>
  </si>
  <si>
    <t>Джиг-головка Claw 4/0 18гр (3шт) с доп. Ушком</t>
  </si>
  <si>
    <t>Джиг-головка Claw 4/0 20гр (3шт) с доп. Ушком</t>
  </si>
  <si>
    <t>Джиг-головка Claw 4/0 22гр (3шт) с доп. Ушком</t>
  </si>
  <si>
    <t>Джиг-головка Claw 4/0 24гр (3шт) с доп. Ушком</t>
  </si>
  <si>
    <t>Джиг-головка Claw 4/0 26гр (3шт) с доп. Ушком</t>
  </si>
  <si>
    <t>Джиг-головка Claw 4/0 28гр (3шт) с доп. Ушком</t>
  </si>
  <si>
    <t>Джиг-головка Claw 4/0 30гр (3шт) с доп. Ушком</t>
  </si>
  <si>
    <t>Джиг-головка Claw 4/0 32гр (3шт) с доп. Ушком</t>
  </si>
  <si>
    <t>Джиг-головка Claw 4/0 34гр (3шт) с доп. Ушком</t>
  </si>
  <si>
    <t>Джиг-головка Claw 4/0 36гр (3шт) с доп. Ушком</t>
  </si>
  <si>
    <t>Джиг-головка Claw 4/0 38гр (3шт) с доп. Ушком</t>
  </si>
  <si>
    <t>Джиг-головка Claw 4/0 40гр (3шт) с доп. Ушком</t>
  </si>
  <si>
    <t>Джиг-головка Claw 4/0 42гр (3шт) с доп. Ушком</t>
  </si>
  <si>
    <t>Джиг-головка Claw 4/0 44гр (3шт) с доп. Ушком</t>
  </si>
  <si>
    <t>Джиг-головка Claw 4/0 46гр (3шт) с доп. Ушком</t>
  </si>
  <si>
    <t>Джиг-головка Claw 4/0 48гр (3шт) с доп. Ушком</t>
  </si>
  <si>
    <t>Джиг-головка Claw 4/0 50гр (3шт) с доп. Ушком</t>
  </si>
  <si>
    <t>Джиг-головка Claw 4/0 52гр (3шт) с доп. Ушком</t>
  </si>
  <si>
    <t>Джиг-головка Claw 4/0 54гр (3шт) с доп. Ушком</t>
  </si>
  <si>
    <t>Джиг-головка Claw 4/0 56гр (3шт) с доп. Ушком</t>
  </si>
  <si>
    <t>Джиг-головка Claw 4/0 58гр (3шт) с доп. Ушком</t>
  </si>
  <si>
    <t>Джиг-головка Claw 4/0 60гр (3шт) с доп. Ушком</t>
  </si>
  <si>
    <t>Джиг-головка Claw 4/0 62гр (3шт) с доп. Ушком</t>
  </si>
  <si>
    <t>Джиг-головка Claw 5/0 6гр (3шт) с доп. Ушком</t>
  </si>
  <si>
    <t>Джиг-головка Claw 5/0 8гр (3шт) с доп. Ушком</t>
  </si>
  <si>
    <t>Джиг-головка Claw 5/0 10гр (3шт) с доп. Ушком</t>
  </si>
  <si>
    <t>Джиг-головка Claw 5/0 12гр (3шт) с доп. Ушком</t>
  </si>
  <si>
    <t>Джиг-головка Claw 5/0 14гр (3шт) с доп. Ушком</t>
  </si>
  <si>
    <t>Джиг-головка Claw 5/0 16гр (3шт) с доп. Ушком</t>
  </si>
  <si>
    <t>Джиг-головка Claw 5/0 18гр (3шт) с доп. Ушком</t>
  </si>
  <si>
    <t>Джиг-головка Claw 5/0 20гр (3шт) с доп. Ушком</t>
  </si>
  <si>
    <t>Джиг-головка Claw 5/0 22гр (3шт) с доп. Ушком</t>
  </si>
  <si>
    <t>Джиг-головка Claw 5/0 24гр (3шт) с доп. Ушком</t>
  </si>
  <si>
    <t>Джиг-головка Claw 5/0 26гр (3шт) с доп. Ушком</t>
  </si>
  <si>
    <t>Джиг-головка Claw 5/0 28гр (3шт) с доп. Ушком</t>
  </si>
  <si>
    <t>Джиг-головка Claw 5/0 30гр (3шт) с доп. Ушком</t>
  </si>
  <si>
    <t>Джиг-головка Claw 5/0 32гр (3шт) с доп. Ушком</t>
  </si>
  <si>
    <t>Джиг-головка Claw 5/0 34гр (3шт) с доп. Ушком</t>
  </si>
  <si>
    <t>Джиг-головка Claw 5/0 36гр (3шт) с доп. Ушком</t>
  </si>
  <si>
    <t>Джиг-головка Claw 5/0 38гр (3шт) с доп. Ушком</t>
  </si>
  <si>
    <t>Джиг-головка Claw 5/0 40гр (3шт) с доп. Ушком</t>
  </si>
  <si>
    <t>Джиг-головка Claw 5/0 42гр (3шт) с доп. Ушком</t>
  </si>
  <si>
    <t>Джиг-головка Claw 5/0 44гр (3шт) с доп. Ушком</t>
  </si>
  <si>
    <t>Джиг-головка Claw 5/0 46гр (3шт) с доп. Ушком</t>
  </si>
  <si>
    <t>Джиг-головка Claw 5/0 48гр (3шт) с доп. Ушком</t>
  </si>
  <si>
    <t>Джиг-головка Claw 5/0 50гр (3шт) с доп. Ушком</t>
  </si>
  <si>
    <t>Джиг-головка Claw 5/0 52гр (3шт) с доп. Ушком</t>
  </si>
  <si>
    <t>Джиг-головка Claw 5/0 54гр (3шт) с доп. Ушком</t>
  </si>
  <si>
    <t>Джиг-головка Claw 5/0 56гр (3шт) с доп. Ушком</t>
  </si>
  <si>
    <t>Джиг-головка Claw 5/0 58гр (3шт) с доп. Ушком</t>
  </si>
  <si>
    <t>Джиг-головка Claw 5/0 60гр (3шт) с доп. Ушком</t>
  </si>
  <si>
    <t>Джиг-головка Claw 5/0 62гр (3шт) с доп. Ушком</t>
  </si>
  <si>
    <t>Джиг-головка Claw 6/0 6гр (3шт) с доп. Ушком</t>
  </si>
  <si>
    <t>Джиг-головка Claw 6/0 8гр (3шт) с доп. Ушком</t>
  </si>
  <si>
    <t>Джиг-головка Claw 6/0 10гр (3шт) с доп. Ушком</t>
  </si>
  <si>
    <t>Джиг-головка Claw 6/0 12гр (3шт) с доп. Ушком</t>
  </si>
  <si>
    <t>Джиг-головка Claw 6/0 14гр (3шт) с доп. Ушком</t>
  </si>
  <si>
    <t>Джиг-головка Claw 6/0 16гр (3шт) с доп. Ушком</t>
  </si>
  <si>
    <t>Джиг-головка Claw 6/0 18гр (3шт) с доп. Ушком</t>
  </si>
  <si>
    <t>Джиг-головка Claw 6/0 20гр (3шт) с доп. Ушком</t>
  </si>
  <si>
    <t>Джиг-головка Claw 6/0 22гр (3шт) с доп. Ушком</t>
  </si>
  <si>
    <t>Джиг-головка Claw 6/0 24гр (3шт) с доп. Ушком</t>
  </si>
  <si>
    <t>Джиг-головка Claw 6/0 26гр (3шт) с доп. Ушком</t>
  </si>
  <si>
    <t>Джиг-головка Claw 6/0 28гр (3шт) с доп. Ушком</t>
  </si>
  <si>
    <t>Джиг-головка Claw 6/0 30гр (3шт) с доп. Ушком</t>
  </si>
  <si>
    <t>Джиг-головка Claw 6/0 32гр (3шт) с доп. Ушком</t>
  </si>
  <si>
    <t>Джиг-головка Claw 6/0 34гр (3шт) с доп. Ушком</t>
  </si>
  <si>
    <t>Джиг-головка Claw 6/0 36гр (3шт) с доп. Ушком</t>
  </si>
  <si>
    <t>Джиг-головка Claw 6/0 38гр (3шт) с доп. Ушком</t>
  </si>
  <si>
    <t>Джиг-головка Claw 6/0 40гр (3шт) с доп. Ушком</t>
  </si>
  <si>
    <t>Джиг-головка Claw 6/0 42гр (3шт) с доп. Ушком</t>
  </si>
  <si>
    <t>Джиг-головка Claw 6/0 44гр (3шт) с доп. Ушком</t>
  </si>
  <si>
    <t>Джиг-головка Claw 6/0 46гр (3шт) с доп. Ушком</t>
  </si>
  <si>
    <t>Джиг-головка Claw 6/0 48гр (3шт) с доп. Ушком</t>
  </si>
  <si>
    <t>Джиг-головка Claw 6/0 50гр (3шт) с доп. Ушком</t>
  </si>
  <si>
    <t>Джиг-головка Claw 6/0 52гр (3шт) с доп. Ушком</t>
  </si>
  <si>
    <t>Джиг-головка Claw 6/0 54гр (3шт) с доп. Ушком</t>
  </si>
  <si>
    <t>Джиг-головка Claw 6/0 56гр (3шт) с доп. Ушком</t>
  </si>
  <si>
    <t>Джиг-головка Claw 6/0 58гр (3шт) с доп. Ушком</t>
  </si>
  <si>
    <t>Джиг-головка Claw 6/0 60гр (3шт) с доп. Ушком</t>
  </si>
  <si>
    <t>Джиг-головка Claw 6/0 62гр (3шт) с доп. Ушком</t>
  </si>
  <si>
    <t>Джиг-головка Claw 7/0 6гр (3шт) с доп. Ушком</t>
  </si>
  <si>
    <t>Джиг-головка Claw 7/0 8гр (3шт) с доп. Ушком</t>
  </si>
  <si>
    <t>Джиг-головка Claw 7/0 10гр (3шт) с доп. Ушком</t>
  </si>
  <si>
    <t>Джиг-головка Claw 7/0 12гр (3шт) с доп. Ушком</t>
  </si>
  <si>
    <t>Джиг-головка Claw 7/0 14гр (3шт) с доп. Ушком</t>
  </si>
  <si>
    <t>Джиг-головка Claw 7/0 16гр (3шт) с доп. Ушком</t>
  </si>
  <si>
    <t>Джиг-головка Claw 7/0 18гр (3шт) с доп. Ушком</t>
  </si>
  <si>
    <t>Джиг-головка Claw 7/0 20гр (3шт) с доп. Ушком</t>
  </si>
  <si>
    <t>Джиг-головка Claw 7/0 22гр (3шт) с доп. Ушком</t>
  </si>
  <si>
    <t>Джиг-головка Claw 7/0 24гр (3шт) с доп. Ушком</t>
  </si>
  <si>
    <t>Джиг-головка Claw 7/0 26гр (3шт) с доп. Ушком</t>
  </si>
  <si>
    <t>Джиг-головка Claw 7/0 28гр (3шт) с доп. Ушком</t>
  </si>
  <si>
    <t>Джиг-головка Claw 7/0 30гр (3шт) с доп. Ушком</t>
  </si>
  <si>
    <t>Джиг-головка Claw 7/0 32гр (3шт) с доп. Ушком</t>
  </si>
  <si>
    <t>Джиг-головка Claw 7/0 34гр (3шт) с доп. Ушком</t>
  </si>
  <si>
    <t>Джиг-головка Claw 7/0 36гр (3шт) с доп. Ушком</t>
  </si>
  <si>
    <t>Джиг-головка Claw 7/0 38гр (3шт) с доп. Ушком</t>
  </si>
  <si>
    <t>Джиг-головка Claw 7/0 40гр (3шт) с доп. Ушком</t>
  </si>
  <si>
    <t>Джиг-головка Claw 7/0 42гр (3шт) с доп. Ушком</t>
  </si>
  <si>
    <t>Джиг-головка Claw 7/0 44гр (3шт) с доп. Ушком</t>
  </si>
  <si>
    <t>Джиг-головка Claw 7/0 46гр (3шт) с доп. Ушком</t>
  </si>
  <si>
    <t>Джиг-головка Claw 7/0 48гр (3шт) с доп. Ушком</t>
  </si>
  <si>
    <t>Джиг-головка Claw 7/0 50гр (3шт) с доп. Ушком</t>
  </si>
  <si>
    <t>Джиг-головка Claw 7/0 52гр (3шт) с доп. Ушком</t>
  </si>
  <si>
    <t>Джиг-головка Claw 7/0 54гр (3шт) с доп. Ушком</t>
  </si>
  <si>
    <t>Джиг-головка Claw 7/0 56гр (3шт) с доп. Ушком</t>
  </si>
  <si>
    <t>Джиг-головка Claw 7/0 58гр (3шт) с доп. Ушком</t>
  </si>
  <si>
    <t>Джиг-головка Claw 7/0 60гр (3шт) с доп. Ушком</t>
  </si>
  <si>
    <t>Джиг-головка Claw 7/0 62гр (3шт) с доп. Ушком</t>
  </si>
  <si>
    <t>Джиг-головка Barbarian 3/0 6гр (3шт) с доп. Ушком</t>
  </si>
  <si>
    <t>Джиг-головка Barbarian 3/0 8гр (3шт) с доп. Ушком</t>
  </si>
  <si>
    <t>Джиг-головка Barbarian 3/0 10гр (3шт) с доп. Ушком</t>
  </si>
  <si>
    <t>Джиг-головка Barbarian 3/0 12гр (3шт) с доп. Ушком</t>
  </si>
  <si>
    <t>Джиг-головка Barbarian 3/0 14гр (3шт) с доп. Ушком</t>
  </si>
  <si>
    <t>Джиг-головка Barbarian 3/0 16гр (3шт) с доп. Ушком</t>
  </si>
  <si>
    <t>Джиг-головка Barbarian 3/0 18гр (3шт) с доп. Ушком</t>
  </si>
  <si>
    <t>Джиг-головка Barbarian 3/0 20гр (3шт) с доп. Ушком</t>
  </si>
  <si>
    <t>Джиг-головка Barbarian 3/0 22гр (3шт) с доп. Ушком</t>
  </si>
  <si>
    <t>Джиг-головка Barbarian 4/0 6гр (3шт)  с доп. Ушком</t>
  </si>
  <si>
    <t>Джиг-головка Barbarian 4/0 8гр (3шт)  с доп. Ушком</t>
  </si>
  <si>
    <t>Джиг-головка Barbarian 4/0 10гр (3шт)  с доп. Ушком</t>
  </si>
  <si>
    <t>Джиг-головка Barbarian 4/0 12гр (3шт)  с доп. Ушком</t>
  </si>
  <si>
    <t>Джиг-головка Barbarian 4/0 14гр (3шт)  с доп. Ушком</t>
  </si>
  <si>
    <t>Джиг-головка Barbarian 4/0 16гр (3шт) с доп. Ушком</t>
  </si>
  <si>
    <t>Джиг-головка Barbarian 4/0 18гр (3шт) с доп. Ушком</t>
  </si>
  <si>
    <t>Джиг-головка Barbarian 4/0 20гр (3шт) с доп. Ушком</t>
  </si>
  <si>
    <t>Джиг-головка Barbarian 4/0 22гр (3шт) с доп. Ушком</t>
  </si>
  <si>
    <t>Джиг-головка Barbarian 4/0 24гр (3шт) с доп. Ушком</t>
  </si>
  <si>
    <t>Джиг-головка Barbarian 4/0 26гр (3шт) с доп. Ушком</t>
  </si>
  <si>
    <t>Джиг-головка Barbarian 4/0 28гр (3шт) с доп. Ушком</t>
  </si>
  <si>
    <t>Джиг-головка Barbarian 4/0 30гр (3шт) с доп. Ушком</t>
  </si>
  <si>
    <t>Джиг-головка Barbarian 4/0 32гр (3шт) с доп. Ушком</t>
  </si>
  <si>
    <t>Джиг-головка Barbarian 4/0 34гр (3шт) с доп. Ушком</t>
  </si>
  <si>
    <t>Джиг-головка Barbarian 4/0 36гр (3шт) с доп. Ушком</t>
  </si>
  <si>
    <t>Джиг-головка Barbarian 4/0 38гр (3шт) с доп. Ушком</t>
  </si>
  <si>
    <t>Джиг-головка Barbarian 4/0 40гр (3шт) с доп. Ушком</t>
  </si>
  <si>
    <t>Джиг-головка Barbarian 4/0 42гр (3шт) с доп. Ушком</t>
  </si>
  <si>
    <t>Джиг-головка Barbarian 4/0 44гр (3шт) с доп. Ушком</t>
  </si>
  <si>
    <t>Джиг-головка Barbarian 4/0 46гр (3шт) с доп. Ушком</t>
  </si>
  <si>
    <t>Джиг-головка Barbarian 4/0 48гр (3шт) с доп. Ушком</t>
  </si>
  <si>
    <t>Джиг-головка Barbarian 4/0 50гр (3шт) с доп. Ушком</t>
  </si>
  <si>
    <t>Джиг-головка Barbarian 4/0 52гр (3шт) с доп. Ушком</t>
  </si>
  <si>
    <t>Джиг-головка Barbarian 4/0 54гр (3шт) с доп. Ушком</t>
  </si>
  <si>
    <t>Джиг-головка Barbarian 4/0 56гр (3шт) с доп. Ушком</t>
  </si>
  <si>
    <t>Джиг-головка Barbarian 4/0 58гр (3шт) с доп. Ушком</t>
  </si>
  <si>
    <t>Джиг-головка Barbarian 4/0 60гр (3шт) с доп. Ушком</t>
  </si>
  <si>
    <t>Джиг-головка Barbarian 4/0 62гр (3шт) с доп. Ушком</t>
  </si>
  <si>
    <t>Джиг-головка Barbarian 5/0 6гр (3шт) с доп. Ушком</t>
  </si>
  <si>
    <t>Джиг-головка Barbarian 5/0 8гр (3шт) с доп. Ушком</t>
  </si>
  <si>
    <t>Джиг-головка Barbarian 5/0 10гр (3шт) с доп. Ушком</t>
  </si>
  <si>
    <t>Джиг-головка Barbarian 5/0 12гр (3шт) с доп. Ушком</t>
  </si>
  <si>
    <t>Джиг-головка Barbarian 5/0 14гр (3шт) с доп. Ушком</t>
  </si>
  <si>
    <t>Джиг-головка Barbarian 5/0 16гр (3шт) с доп. Ушком</t>
  </si>
  <si>
    <t>Джиг-головка Barbarian 5/0 18гр (3шт) с доп. Ушком</t>
  </si>
  <si>
    <t>Джиг-головка Barbarian 5/0 20гр (3шт) с доп. Ушком</t>
  </si>
  <si>
    <t>Джиг-головка Barbarian 5/0 22гр (3шт) с доп. Ушком</t>
  </si>
  <si>
    <t>Джиг-головка Barbarian 5/0 24гр (3шт) с доп. Ушком</t>
  </si>
  <si>
    <t>Джиг-головка Barbarian 5/0 26гр (3шт) с доп. Ушком</t>
  </si>
  <si>
    <t>Джиг-головка Barbarian 5/0 28гр (3шт) с доп. Ушком</t>
  </si>
  <si>
    <t>Джиг-головка Barbarian 5/0 30гр (3шт) с доп. Ушком</t>
  </si>
  <si>
    <t>Джиг-головка Barbarian 5/0 32гр (3шт) с доп. Ушком</t>
  </si>
  <si>
    <t>Джиг-головка Barbarian 5/0 34гр (3шт) с доп. Ушком</t>
  </si>
  <si>
    <t>Джиг-головка Barbarian 5/0 36гр (3шт) с доп. Ушком</t>
  </si>
  <si>
    <t>Джиг-головка Barbarian 5/0 38гр (3шт) с доп. Ушком</t>
  </si>
  <si>
    <t>Джиг-головка Barbarian 5/0 40гр (3шт) с доп. Ушком</t>
  </si>
  <si>
    <t>Джиг-головка Barbarian 5/0 42гр (3шт) с доп. Ушком</t>
  </si>
  <si>
    <t>Джиг-головка Barbarian 5/0 44гр (3шт) с доп. Ушком</t>
  </si>
  <si>
    <t>Джиг-головка Barbarian 5/0 46гр (3шт) с доп. Ушком</t>
  </si>
  <si>
    <t>Джиг-головка Barbarian 5/0 48гр (3шт) с доп. Ушком</t>
  </si>
  <si>
    <t>Джиг-головка Barbarian 5/0 50гр (3шт) с доп. Ушком</t>
  </si>
  <si>
    <t>Джиг-головка Barbarian 5/0 52гр (3шт) с доп. Ушком</t>
  </si>
  <si>
    <t>Джиг-головка Barbarian 5/0 54гр (3шт) с доп. Ушком</t>
  </si>
  <si>
    <t>Джиг-головка Barbarian 5/0 56гр (3шт) с доп. Ушком</t>
  </si>
  <si>
    <t>Джиг-головка Barbarian 5/0 58гр (3шт) с доп. Ушком</t>
  </si>
  <si>
    <t>Джиг-головка Barbarian 5/0 60гр (3шт) с доп. Ушком</t>
  </si>
  <si>
    <t>Джиг-головка Barbarian 5/0 62гр (3шт) с доп. Ушком</t>
  </si>
  <si>
    <t>Джиг-головка Barbarian 6/0 6гр (3шт) с доп. Ушком</t>
  </si>
  <si>
    <t>Джиг-головка Barbarian 6/0 8гр (3шт) с доп. Ушком</t>
  </si>
  <si>
    <t>Джиг-головка Barbarian 6/0 10гр (3шт) с доп. Ушком</t>
  </si>
  <si>
    <t>Джиг-головка Barbarian 6/0 12гр (3шт) с доп. Ушком</t>
  </si>
  <si>
    <t>Джиг-головка Barbarian 6/0 14гр (3шт) с доп. Ушком</t>
  </si>
  <si>
    <t>Джиг-головка Barbarian 6/0 16гр (3шт) с доп. Ушком</t>
  </si>
  <si>
    <t>Джиг-головка Barbarian 6/0 18гр (3шт) с доп. Ушком</t>
  </si>
  <si>
    <t>Джиг-головка Barbarian 6/0 20гр (3шт) с доп. Ушком</t>
  </si>
  <si>
    <t>Джиг-головка Barbarian 6/0 22гр (3шт) с доп. Ушком</t>
  </si>
  <si>
    <t>Джиг-головка Barbarian 6/0 24гр (3шт) с доп. Ушком</t>
  </si>
  <si>
    <t>Джиг-головка Barbarian 6/0 26гр (3шт) с доп. Ушком</t>
  </si>
  <si>
    <t>Джиг-головка Barbarian 6/0 28гр (3шт) с доп. Ушком</t>
  </si>
  <si>
    <t>Джиг-головка Barbarian 6/0 30гр (3шт) с доп. Ушком</t>
  </si>
  <si>
    <t>Джиг-головка Barbarian 6/0 32гр (3шт) с доп. Ушком</t>
  </si>
  <si>
    <t>Джиг-головка Barbarian 6/0 34гр (3шт) с доп. Ушком</t>
  </si>
  <si>
    <t>Джиг-головка Barbarian 6/0 36гр (3шт) с доп. Ушком</t>
  </si>
  <si>
    <t>Джиг-головка Barbarian 6/0 38гр (3шт) с доп. Ушком</t>
  </si>
  <si>
    <t>Джиг-головка Barbarian 6/0 40гр (3шт) с доп. Ушком</t>
  </si>
  <si>
    <t>Джиг-головка Barbarian 6/0 42гр (3шт) с доп. Ушком</t>
  </si>
  <si>
    <t>Джиг-головка Barbarian 6/0 44гр (3шт) с доп. Ушком</t>
  </si>
  <si>
    <t>Джиг-головка Barbarian 6/0 46гр (3шт) с доп. Ушком</t>
  </si>
  <si>
    <t>Джиг-головка Barbarian 6/0 48гр (3шт) с доп. Ушком</t>
  </si>
  <si>
    <t>Джиг-головка Barbarian 6/0 50гр (3шт) с доп. Ушком</t>
  </si>
  <si>
    <t>Джиг-головка Barbarian 6/0 52гр (3шт) с доп. Ушком</t>
  </si>
  <si>
    <t>Джиг-головка Barbarian 6/0 54гр (3шт) с доп. Ушком</t>
  </si>
  <si>
    <t>Джиг-головка Barbarian 6/0 56гр (3шт) с доп. Ушком</t>
  </si>
  <si>
    <t>Джиг-головка Barbarian 6/0 58гр (3шт) с доп. Ушком</t>
  </si>
  <si>
    <t>Джиг-головка Barbarian 6/0 60гр (3шт) с доп. Ушком</t>
  </si>
  <si>
    <t>Джиг-головка Barbarian 6/0 62гр (3шт) с доп. Ушком</t>
  </si>
  <si>
    <t>Джиг-головка Barbarian 7/0 6гр (3шт) с доп. Ушком</t>
  </si>
  <si>
    <t>Джиг-головка Barbarian 7/0 8гр (3шт) с доп. Ушком</t>
  </si>
  <si>
    <t>Джиг-головка Barbarian 7/0 10гр (3шт) с доп. Ушком</t>
  </si>
  <si>
    <t>Джиг-головка Barbarian 7/0 12гр (3шт) с доп. Ушком</t>
  </si>
  <si>
    <t>Джиг-головка Barbarian 7/0 14гр (3шт) с доп. Ушком</t>
  </si>
  <si>
    <t>Джиг-головка Barbarian 7/0 16гр (3шт) с доп. Ушком</t>
  </si>
  <si>
    <t>Джиг-головка Barbarian 7/0 18гр (3шт) с доп. Ушком</t>
  </si>
  <si>
    <t>Джиг-головка Barbarian 7/0 20гр (3шт) с доп. Ушком</t>
  </si>
  <si>
    <t>Джиг-головка Barbarian 7/0 22гр (3шт) с доп. Ушком</t>
  </si>
  <si>
    <t>Джиг-головка Barbarian 7/0 24гр (3шт) с доп. Ушком</t>
  </si>
  <si>
    <t>Джиг-головка Barbarian 7/0 26гр (3шт) с доп. Ушком</t>
  </si>
  <si>
    <t>Джиг-головка Barbarian 7/0 28гр (3шт) с доп. Ушком</t>
  </si>
  <si>
    <t>Джиг-головка Barbarian 7/0 30гр (3шт) с доп. Ушком</t>
  </si>
  <si>
    <t>Джиг-головка Barbarian 7/0 32гр (3шт) с доп. Ушком</t>
  </si>
  <si>
    <t>Джиг-головка Barbarian 7/0 34гр (3шт) с доп. Ушком</t>
  </si>
  <si>
    <t>Джиг-головка Barbarian 7/0 36гр (3шт) с доп. Ушком</t>
  </si>
  <si>
    <t>Джиг-головка Barbarian 7/0 38гр (3шт) с доп. Ушком</t>
  </si>
  <si>
    <t>Джиг-головка Barbarian 7/0 40гр (3шт) с доп. Ушком</t>
  </si>
  <si>
    <t>Джиг-головка Barbarian 7/0 42гр (3шт) с доп. Ушком</t>
  </si>
  <si>
    <t>Джиг-головка Barbarian 7/0 44гр (3шт) с доп. Ушком</t>
  </si>
  <si>
    <t>Джиг-головка Barbarian 7/0 46гр (3шт) с доп. Ушком</t>
  </si>
  <si>
    <t>Джиг-головка Barbarian 7/0 48гр (3шт) с доп. Ушком</t>
  </si>
  <si>
    <t>Джиг-головка Barbarian 7/0 50гр (3шт) с доп. Ушком</t>
  </si>
  <si>
    <t>Джиг-головка Barbarian 7/0 52гр (3шт)  с доп. Ушком</t>
  </si>
  <si>
    <t>Джиг-головка Barbarian 7/0 54гр (3шт) с доп. Ушком</t>
  </si>
  <si>
    <t>Джиг-головка Barbarian 7/0 56гр (3шт) с доп. Ушком</t>
  </si>
  <si>
    <t>Джиг-головка Barbarian 7/0 58гр (3шт) с доп. Ушком</t>
  </si>
  <si>
    <t>Джиг-головка Barbarian 7/0 60гр (3шт) с доп. Ушком</t>
  </si>
  <si>
    <t>Джиг-головка Barbarian 7/0 62гр (3шт) с доп. Ушком</t>
  </si>
  <si>
    <t xml:space="preserve">Шапка для демисезонного и зимнего периода. Предназначена для рыбалки и активного отдыха.
</t>
  </si>
  <si>
    <t xml:space="preserve">Размер: единый
Состав: 50% шерсть, 50% акрил. Вес: 110гр ± 5гр </t>
  </si>
  <si>
    <t xml:space="preserve">Размер: единый
Состав: 50% шерсть, 50% акрил. Вес: 100гр ± 5гр </t>
  </si>
  <si>
    <r>
      <t>Шапка с помпоном RodStars</t>
    </r>
    <r>
      <rPr>
        <b/>
        <sz val="18"/>
        <color indexed="8"/>
        <rFont val="Arial"/>
        <family val="2"/>
        <charset val="204"/>
      </rPr>
      <t xml:space="preserve"> </t>
    </r>
    <r>
      <rPr>
        <b/>
        <sz val="18"/>
        <color rgb="FFFF0000"/>
        <rFont val="Arial"/>
        <family val="2"/>
        <charset val="204"/>
      </rPr>
      <t xml:space="preserve"> </t>
    </r>
  </si>
  <si>
    <r>
      <t>Шапка RodStars</t>
    </r>
    <r>
      <rPr>
        <b/>
        <sz val="18"/>
        <color indexed="8"/>
        <rFont val="Arial"/>
        <family val="2"/>
        <charset val="204"/>
      </rPr>
      <t xml:space="preserve"> </t>
    </r>
  </si>
  <si>
    <t>Груз Сапожок разборный 4 гр</t>
  </si>
  <si>
    <t>Груз Сапожок разборный 6 гр</t>
  </si>
  <si>
    <t>Груз Сапожок разборный 8 гр</t>
  </si>
  <si>
    <t>Груз Сапожок разборный 10 гр</t>
  </si>
  <si>
    <t>Груз Сапожок разборный 12 гр</t>
  </si>
  <si>
    <t>Груз Сапожок разборный 14 гр</t>
  </si>
  <si>
    <t>Груз Сапожок разборный 16 гр</t>
  </si>
  <si>
    <t>Груз Сапожок разборный 18 гр</t>
  </si>
  <si>
    <t>Груз Сапожок разборный 20 гр</t>
  </si>
  <si>
    <t>Груз Сапожок разборный 22 гр</t>
  </si>
  <si>
    <t>Груз Сапожок разборный 24 гр</t>
  </si>
  <si>
    <t>Груз Сапожок разборный 26 гр</t>
  </si>
  <si>
    <t>Груз Сапожок разборный 28 гр</t>
  </si>
  <si>
    <t>Груз Сапожок разборный 30 гр</t>
  </si>
  <si>
    <t>Груз Сапожок разборный 32 гр</t>
  </si>
  <si>
    <t>Груз Сапожок разборный 34 гр</t>
  </si>
  <si>
    <t xml:space="preserve">Проволка изготовлено из нержавеющей стали, диаметр - 0,8 мм. </t>
  </si>
  <si>
    <t xml:space="preserve">Груз предназначен для рыбалки на спиннинг на джиг. Подойдёт для рыбалки на водоёмах с течением и без течения. Подойдёт для рыбалки на джиг с берега и для рыбалки с лодки. </t>
  </si>
  <si>
    <t xml:space="preserve">Чехол предназначен для хранения и безопасной транспортировки дорогостоящего датчика. </t>
  </si>
  <si>
    <r>
      <t xml:space="preserve">Чехол для датчика LVS32 Garmin Panoptix (с вырезом под винт) </t>
    </r>
    <r>
      <rPr>
        <b/>
        <sz val="24"/>
        <color rgb="FFFF0000"/>
        <rFont val="Arial"/>
        <family val="2"/>
        <charset val="204"/>
      </rPr>
      <t>НОВИНКА!!!</t>
    </r>
  </si>
  <si>
    <t>Материал: Оксфорд 600         Габаритные размеры: 14*10*3,5 см                                           Вес: 30гр ± 5гр                                        Длина стропы: 16 см</t>
  </si>
  <si>
    <t>Материал: Оксфорд 600         Габаритные размеры: 17*7,5*8,5см                                           Вес: 35гр ± 5гр                                                          Длина стропы 11 см</t>
  </si>
  <si>
    <t>Наколенники для зимней рыбалки RodStars</t>
  </si>
  <si>
    <t>Груз Проходимец разборный 4 гр</t>
  </si>
  <si>
    <t>Груз Проходимец  разборный 6 гр</t>
  </si>
  <si>
    <t>Груз Проходимец  разборный 8 гр</t>
  </si>
  <si>
    <t>Груз Проходимец  разборный 10 гр</t>
  </si>
  <si>
    <t>Груз Проходимец  разборный 12 гр</t>
  </si>
  <si>
    <t>Груз Проходимец  разборный 14 гр</t>
  </si>
  <si>
    <t>Груз Проходимец  разборный 16 гр</t>
  </si>
  <si>
    <t>Груз Проходимец  разборный 18 гр</t>
  </si>
  <si>
    <t>Груз Проходимец  разборный 20 гр</t>
  </si>
  <si>
    <t>Груз Проходимец  разборный 22 гр</t>
  </si>
  <si>
    <t>Груз Проходимец  разборный 26 гр</t>
  </si>
  <si>
    <t>Груз Проходимец  разборный 24 гр</t>
  </si>
  <si>
    <t>Груз Проходимец  разборный 28 гр</t>
  </si>
  <si>
    <t>Груз Проходимец  разборный 30 гр</t>
  </si>
  <si>
    <t>Груз Проходимец  разборный 32 гр</t>
  </si>
  <si>
    <t>Груз Проходимец  разборный 34 гр</t>
  </si>
  <si>
    <t>Груз Проходимец  разборный 36 гр</t>
  </si>
  <si>
    <t>Груз Проходимец  разборный 38 гр</t>
  </si>
  <si>
    <t>Груз Проходимец  разборный 40 гр</t>
  </si>
  <si>
    <t>Груз Проходимец  разборный 42 гр</t>
  </si>
  <si>
    <t>Груз Проходимец  разборный 44 гр</t>
  </si>
  <si>
    <t>Груз Проходимец  разборный 46 гр</t>
  </si>
  <si>
    <t>Груз Проходимец  разборный 48 гр</t>
  </si>
  <si>
    <r>
      <t xml:space="preserve">Чехол для датчика LVS32 Garmin Panoptix (под нулевое крепление) </t>
    </r>
    <r>
      <rPr>
        <b/>
        <sz val="20"/>
        <color rgb="FFFF0000"/>
        <rFont val="Arial"/>
        <family val="2"/>
        <charset val="204"/>
      </rPr>
      <t>НОВИНКА!!!</t>
    </r>
  </si>
  <si>
    <r>
      <t xml:space="preserve">Чехол для датчика LVS34 Garmin Panoptix и Lowrance Active Target. </t>
    </r>
    <r>
      <rPr>
        <b/>
        <sz val="24"/>
        <color rgb="FFFF0000"/>
        <rFont val="Arial"/>
        <family val="2"/>
        <charset val="204"/>
      </rPr>
      <t>НОВИНКА!!!</t>
    </r>
  </si>
  <si>
    <r>
      <t xml:space="preserve">Шнек Титановый 130мм под головку Kyoda </t>
    </r>
    <r>
      <rPr>
        <b/>
        <sz val="22"/>
        <color rgb="FFFF0000"/>
        <rFont val="Arial"/>
        <family val="2"/>
        <charset val="204"/>
      </rPr>
      <t>НОВИНКА!!!!</t>
    </r>
  </si>
  <si>
    <r>
      <t xml:space="preserve">Шнек Титановый 150мм под головку Kyoda </t>
    </r>
    <r>
      <rPr>
        <b/>
        <sz val="22"/>
        <color rgb="FFFF0000"/>
        <rFont val="Arial"/>
        <family val="2"/>
        <charset val="204"/>
      </rPr>
      <t>НОВИНКА!!!!</t>
    </r>
  </si>
  <si>
    <r>
      <t xml:space="preserve">Шнек Титановый 200мм под головку Kyoda </t>
    </r>
    <r>
      <rPr>
        <b/>
        <sz val="22"/>
        <color rgb="FFFF0000"/>
        <rFont val="Arial"/>
        <family val="2"/>
        <charset val="204"/>
      </rPr>
      <t>НОВИНКА!!!!</t>
    </r>
  </si>
  <si>
    <t xml:space="preserve">Титановый шнек под головку Kioda, предназначен для сверления льда шуруповертом. Комплектуются полусферическими ножами от Kyoda. Так же совместимы с полусферическими ножами от Mora.                                     (Совместимы с адаптерами 22 мм.) </t>
  </si>
  <si>
    <r>
      <t>Шнек Титановый 130мм под головку Kyoda (головка в комплект не входит)</t>
    </r>
    <r>
      <rPr>
        <b/>
        <sz val="22"/>
        <color rgb="FFFF0000"/>
        <rFont val="Arial"/>
        <family val="2"/>
        <charset val="204"/>
      </rPr>
      <t xml:space="preserve"> НОВИНКА!!!!</t>
    </r>
  </si>
  <si>
    <r>
      <t xml:space="preserve">Шнек Титановый 150мм под головку Kyoda (головка в комплект не входит) </t>
    </r>
    <r>
      <rPr>
        <b/>
        <sz val="22"/>
        <color rgb="FFFF0000"/>
        <rFont val="Arial"/>
        <family val="2"/>
        <charset val="204"/>
      </rPr>
      <t>НОВИНКА!!!!</t>
    </r>
  </si>
  <si>
    <r>
      <t xml:space="preserve">Шнек Титановый 200мм под головку Kyoda (головка в комплект не входит) </t>
    </r>
    <r>
      <rPr>
        <b/>
        <sz val="22"/>
        <color rgb="FFFF0000"/>
        <rFont val="Arial"/>
        <family val="2"/>
        <charset val="204"/>
      </rPr>
      <t>НОВИНКА!!!!</t>
    </r>
  </si>
  <si>
    <t>Материал: Оксфорд 600         Габаритные размеры: 14*10*3,5 см                                           Вес: 28гр ± 5гр                                            Длина стропы 9,5 см</t>
  </si>
  <si>
    <t>Высота шнековой трубы: 100см Высота навивки шнека: 83см Диаметр:150мм                          Вес изделия: 1200г Внутренний диаметр трубы -  22мм</t>
  </si>
  <si>
    <t>Высота шнековой трубы: 100см Высота навивки шнека: 85см  Диаметр:130мм                         Вес изделия: 1100г Внутренний диаметр трубы -  22мм</t>
  </si>
  <si>
    <t>Высота шнековой трубы: 100см Высота навивки шнека: 75см Диаметр:200мм                         Вес изделия: 1400 Внутренний диаметр трубы -  22мм</t>
  </si>
  <si>
    <t>Высота шнековой трубы: 100см Высота навивки шнека: 85см Диаметр:130мм                         Вес изделия: 1750г Внутренний диаметр трубы -  22мм</t>
  </si>
  <si>
    <t>Высота шнековой трубы: 100см Высота навивки шнека: 83см Диаметр:150мм                          Вес изделия: 2015г Внутренний диаметр трубы -  22мм</t>
  </si>
  <si>
    <t>Высота шнековой трубы: 100см Высота навивки шнека: 75см Диаметр:200мм                         Вес изделия: 2600 Внутренний диаметр трубы -  22мм</t>
  </si>
  <si>
    <t>Высота шнековой трубы: 100см Высота навивки шнека: 80см Диаметр:130мм                         Вес изделия: 1120г Внутренний диаметр трубы -  22мм</t>
  </si>
  <si>
    <t>Высота шнековой трубы: 100см Высота навивки шнека: 80см Диаметр:150мм                          Вес изделия: 1230г Внутренний диаметр трубы -  22мм</t>
  </si>
  <si>
    <t>Высота шнековой трубы: 100см Высота навивки шнека: 80см Диаметр:160мм                         Вес изделия: 1750г Внутренний диаметр трубы -  22мм</t>
  </si>
  <si>
    <t>Высота шнековой трубы: 100см Высота навивки шнека: 80см Диаметр:200мм                         Вес изделия: 1493 Внутренний диаметр трубы -  22мм</t>
  </si>
  <si>
    <t>Высота шнековой трубы: 100см Высота навивки шнека: 80см Диаметр:130мм                         Вес изделия: 1450г Внутренний диаметр трубы -  22мм</t>
  </si>
  <si>
    <t>Высота шнековой трубы: 100см Высота навивки шнека: 80см Диаметр:150мм                          Вес изделия: 1615г Внутренний диаметр трубы -  22мм</t>
  </si>
  <si>
    <t>Высота шнековой трубы: 100см Высота навивки шнека: 80см Диаметр:160мм                         Вес изделия: 1820г Внутренний диаметр трубы -  22мм</t>
  </si>
  <si>
    <t>Высота шнековой трубы: 100см Высота навивки шнека: 80см Диаметр:200мм                         Вес изделия: 2380г Внутренний диаметр трубы -  22мм</t>
  </si>
  <si>
    <t>Высота шнековой трубы: 100см Высота навивки шнека: 80см Диаметр: 130 мм                         Вес изделия:1300 г (+- 20гр) Внутренний диаметр трубы -  22мм</t>
  </si>
  <si>
    <t>Высота шнековой трубы: 100см Высота навивки шнека: 80см Диаметр: 150 мм                         Вес изделия:1400г (+- 20гр) Внутренний диаметр трубы -  22мм</t>
  </si>
  <si>
    <t>Высота шнековой трубы: 100см Высота навивки шнека: 80см Диаметр: 180 мм                         Вес изделия:1650г (+-20 гр) Внутренний диаметр трубы -  22мм</t>
  </si>
  <si>
    <r>
      <t>Шорты неопреновые RodStars (размер XL)</t>
    </r>
    <r>
      <rPr>
        <b/>
        <sz val="18"/>
        <color rgb="FFFF0000"/>
        <rFont val="Arial"/>
        <family val="2"/>
        <charset val="204"/>
      </rPr>
      <t xml:space="preserve"> НЕТ В НАЛИЧИИ</t>
    </r>
  </si>
  <si>
    <r>
      <t xml:space="preserve">Шнек Титановый 130 мм с кольцом       </t>
    </r>
    <r>
      <rPr>
        <b/>
        <sz val="18"/>
        <color rgb="FFFF0000"/>
        <rFont val="Arial"/>
        <family val="2"/>
        <charset val="204"/>
      </rPr>
      <t>НОВИНКА!!!</t>
    </r>
  </si>
  <si>
    <r>
      <t xml:space="preserve">Чехол для удилищ 125 см RodStars          </t>
    </r>
    <r>
      <rPr>
        <b/>
        <sz val="22"/>
        <color rgb="FFFF0000"/>
        <rFont val="Arial"/>
        <family val="2"/>
        <charset val="204"/>
      </rPr>
      <t xml:space="preserve">  </t>
    </r>
  </si>
  <si>
    <r>
      <t xml:space="preserve">Чехол для удилищ 140 см RodStars          </t>
    </r>
    <r>
      <rPr>
        <b/>
        <sz val="22"/>
        <color rgb="FFFF0000"/>
        <rFont val="Arial"/>
        <family val="2"/>
        <charset val="204"/>
      </rPr>
      <t xml:space="preserve">  </t>
    </r>
  </si>
  <si>
    <t xml:space="preserve">Бейсболка RodStars (M) Черный цвет                                </t>
  </si>
  <si>
    <t xml:space="preserve">Бейсболка RodStars (M) Белый цвет                      </t>
  </si>
  <si>
    <t xml:space="preserve">Бейсболка RodStars (S)  Белый цвет                         </t>
  </si>
  <si>
    <t xml:space="preserve">Бейсболка RodStars (S)  Черный цвет                     </t>
  </si>
  <si>
    <t xml:space="preserve">Высота шнековой трубы: 100см Высота навивки шнека: 80см Диаметр: 130 мм                         Вес изделия:1320 г (+- 20гр) Внутренний диаметр трубы -  22мм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</si>
</sst>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mmm\ yyyy&quot; г.&quot;"/>
    <numFmt numFmtId="165" formatCode="#,##0\ &quot;₽&quot;"/>
    <numFmt numFmtId="166" formatCode="0.0"/>
  </numFmts>
  <fonts count="38" x14ac:knownFonts="1">
    <font>
      <sz val="11"/>
      <color indexed="8"/>
      <name val="Calibri"/>
      <family val="2"/>
      <charset val="204"/>
    </font>
    <font>
      <sz val="11"/>
      <color indexed="9"/>
      <name val="Calibri"/>
      <family val="2"/>
      <charset val="204"/>
    </font>
    <font>
      <b/>
      <sz val="11"/>
      <color indexed="8"/>
      <name val="Calibri"/>
      <family val="2"/>
      <charset val="204"/>
    </font>
    <font>
      <b/>
      <sz val="11"/>
      <color indexed="8"/>
      <name val="Arial"/>
      <family val="2"/>
      <charset val="204"/>
    </font>
    <font>
      <b/>
      <sz val="11"/>
      <color indexed="10"/>
      <name val="Arial"/>
      <family val="2"/>
      <charset val="204"/>
    </font>
    <font>
      <b/>
      <sz val="11"/>
      <name val="Arial"/>
      <family val="2"/>
      <charset val="204"/>
    </font>
    <font>
      <sz val="10"/>
      <color indexed="8"/>
      <name val="Arial Cyr"/>
      <family val="2"/>
      <charset val="204"/>
    </font>
    <font>
      <b/>
      <sz val="10"/>
      <color indexed="8"/>
      <name val="Arial Cyr"/>
      <family val="2"/>
      <charset val="204"/>
    </font>
    <font>
      <b/>
      <sz val="10"/>
      <name val="Arial Cyr"/>
      <family val="2"/>
      <charset val="204"/>
    </font>
    <font>
      <b/>
      <u/>
      <sz val="10"/>
      <color indexed="12"/>
      <name val="Arial Cyr"/>
      <family val="2"/>
      <charset val="204"/>
    </font>
    <font>
      <u/>
      <sz val="11"/>
      <color indexed="30"/>
      <name val="Calibri"/>
      <family val="2"/>
      <charset val="204"/>
    </font>
    <font>
      <b/>
      <u/>
      <sz val="12"/>
      <color indexed="10"/>
      <name val="Arial"/>
      <family val="2"/>
      <charset val="204"/>
    </font>
    <font>
      <b/>
      <sz val="12"/>
      <color indexed="8"/>
      <name val="Arial"/>
      <family val="2"/>
      <charset val="204"/>
    </font>
    <font>
      <b/>
      <sz val="12"/>
      <color indexed="10"/>
      <name val="Arial"/>
      <family val="2"/>
      <charset val="204"/>
    </font>
    <font>
      <b/>
      <sz val="7.65"/>
      <color indexed="8"/>
      <name val="Arial"/>
      <family val="2"/>
      <charset val="204"/>
    </font>
    <font>
      <b/>
      <sz val="16"/>
      <name val="Arial"/>
      <family val="2"/>
      <charset val="204"/>
    </font>
    <font>
      <b/>
      <sz val="11"/>
      <color rgb="FFFF0000"/>
      <name val="Arial"/>
      <family val="2"/>
      <charset val="204"/>
    </font>
    <font>
      <b/>
      <sz val="16"/>
      <color rgb="FFFF0000"/>
      <name val="Arial"/>
      <family val="2"/>
      <charset val="204"/>
    </font>
    <font>
      <b/>
      <sz val="14"/>
      <color indexed="8"/>
      <name val="Arial"/>
      <family val="2"/>
      <charset val="204"/>
    </font>
    <font>
      <b/>
      <sz val="14"/>
      <color rgb="FFFF0000"/>
      <name val="Arial"/>
      <family val="2"/>
      <charset val="204"/>
    </font>
    <font>
      <b/>
      <sz val="14"/>
      <name val="Arial"/>
      <family val="2"/>
      <charset val="204"/>
    </font>
    <font>
      <b/>
      <sz val="16"/>
      <color rgb="FFFF0000"/>
      <name val="Times New Roman"/>
      <family val="1"/>
      <charset val="204"/>
    </font>
    <font>
      <b/>
      <sz val="18"/>
      <color rgb="FFFF0000"/>
      <name val="Arial"/>
      <family val="2"/>
      <charset val="204"/>
    </font>
    <font>
      <b/>
      <sz val="22"/>
      <color rgb="FFFF0000"/>
      <name val="Arial"/>
      <family val="2"/>
      <charset val="204"/>
    </font>
    <font>
      <b/>
      <sz val="20"/>
      <color rgb="FFFF0000"/>
      <name val="Arial"/>
      <family val="2"/>
      <charset val="204"/>
    </font>
    <font>
      <b/>
      <sz val="12"/>
      <color rgb="FFFF0000"/>
      <name val="Arial"/>
      <family val="2"/>
      <charset val="204"/>
    </font>
    <font>
      <b/>
      <i/>
      <sz val="12"/>
      <color indexed="8"/>
      <name val="Arial"/>
      <family val="2"/>
      <charset val="204"/>
    </font>
    <font>
      <b/>
      <sz val="16"/>
      <color indexed="8"/>
      <name val="Arial"/>
      <family val="2"/>
      <charset val="204"/>
    </font>
    <font>
      <b/>
      <sz val="11"/>
      <color rgb="FF333333"/>
      <name val="Arial"/>
      <family val="2"/>
      <charset val="204"/>
    </font>
    <font>
      <b/>
      <sz val="14"/>
      <color indexed="8"/>
      <name val="Calibri"/>
      <family val="2"/>
      <charset val="204"/>
    </font>
    <font>
      <sz val="14"/>
      <color indexed="8"/>
      <name val="Calibri"/>
      <family val="2"/>
      <charset val="204"/>
    </font>
    <font>
      <b/>
      <sz val="10"/>
      <color indexed="8"/>
      <name val="Arial"/>
      <family val="2"/>
      <charset val="204"/>
    </font>
    <font>
      <b/>
      <sz val="10"/>
      <color indexed="8"/>
      <name val="Calibri"/>
      <family val="2"/>
      <charset val="204"/>
    </font>
    <font>
      <sz val="11"/>
      <color indexed="8"/>
      <name val="Calibri"/>
      <family val="2"/>
      <charset val="204"/>
    </font>
    <font>
      <b/>
      <u/>
      <sz val="12"/>
      <name val="Arial"/>
      <family val="2"/>
      <charset val="204"/>
    </font>
    <font>
      <b/>
      <i/>
      <sz val="14"/>
      <color indexed="8"/>
      <name val="Arial"/>
      <family val="2"/>
      <charset val="204"/>
    </font>
    <font>
      <b/>
      <sz val="18"/>
      <color indexed="8"/>
      <name val="Arial"/>
      <family val="2"/>
      <charset val="204"/>
    </font>
    <font>
      <b/>
      <sz val="24"/>
      <color rgb="FFFF0000"/>
      <name val="Arial"/>
      <family val="2"/>
      <charset val="204"/>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3"/>
        <bgColor indexed="64"/>
      </patternFill>
    </fill>
    <fill>
      <patternFill patternType="solid">
        <fgColor indexed="22"/>
        <bgColor indexed="64"/>
      </patternFill>
    </fill>
    <fill>
      <patternFill patternType="solid">
        <fgColor indexed="13"/>
        <bgColor indexed="64"/>
      </patternFill>
    </fill>
    <fill>
      <patternFill patternType="solid">
        <fgColor rgb="FF00B0F0"/>
        <bgColor indexed="64"/>
      </patternFill>
    </fill>
    <fill>
      <patternFill patternType="solid">
        <fgColor rgb="FFFF0000"/>
        <bgColor indexed="64"/>
      </patternFill>
    </fill>
    <fill>
      <patternFill patternType="solid">
        <fgColor theme="4" tint="0.59993285927915285"/>
        <bgColor indexed="64"/>
      </patternFill>
    </fill>
    <fill>
      <patternFill patternType="solid">
        <fgColor indexed="9"/>
        <bgColor indexed="26"/>
      </patternFill>
    </fill>
    <fill>
      <patternFill patternType="solid">
        <fgColor rgb="FF00B0F0"/>
        <bgColor indexed="26"/>
      </patternFill>
    </fill>
    <fill>
      <patternFill patternType="solid">
        <fgColor indexed="22"/>
        <bgColor indexed="31"/>
      </patternFill>
    </fill>
    <fill>
      <patternFill patternType="solid">
        <fgColor indexed="47"/>
        <bgColor indexed="22"/>
      </patternFill>
    </fill>
    <fill>
      <patternFill patternType="solid">
        <fgColor indexed="13"/>
        <bgColor indexed="34"/>
      </patternFill>
    </fill>
  </fills>
  <borders count="40">
    <border>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bottom style="thin">
        <color auto="1"/>
      </bottom>
      <diagonal/>
    </border>
    <border>
      <left style="thin">
        <color indexed="8"/>
      </left>
      <right style="thin">
        <color indexed="8"/>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diagonal/>
    </border>
    <border>
      <left style="thin">
        <color indexed="8"/>
      </left>
      <right/>
      <top/>
      <bottom/>
      <diagonal/>
    </border>
    <border>
      <left/>
      <right style="thin">
        <color indexed="8"/>
      </right>
      <top/>
      <bottom style="thin">
        <color indexed="8"/>
      </bottom>
      <diagonal/>
    </border>
    <border>
      <left/>
      <right/>
      <top style="thin">
        <color indexed="8"/>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auto="1"/>
      </top>
      <bottom style="thin">
        <color auto="1"/>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1">
    <xf numFmtId="0" fontId="0"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0" fillId="0" borderId="0" applyNumberFormat="0" applyFill="0" applyBorder="0" applyAlignment="0" applyProtection="0"/>
    <xf numFmtId="0" fontId="33" fillId="0" borderId="0"/>
  </cellStyleXfs>
  <cellXfs count="179">
    <xf numFmtId="0" fontId="0" fillId="0" borderId="0" xfId="0"/>
    <xf numFmtId="0" fontId="3" fillId="0" borderId="0" xfId="0" applyFont="1"/>
    <xf numFmtId="0" fontId="3" fillId="16" borderId="12"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3" fillId="16"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16" borderId="0" xfId="0" applyFont="1" applyFill="1"/>
    <xf numFmtId="0" fontId="3" fillId="16" borderId="13" xfId="0" applyFont="1" applyFill="1" applyBorder="1" applyAlignment="1">
      <alignment horizontal="center" vertical="center" wrapText="1"/>
    </xf>
    <xf numFmtId="0" fontId="6" fillId="0" borderId="0" xfId="20" applyFont="1" applyAlignment="1">
      <alignment vertical="center"/>
    </xf>
    <xf numFmtId="0" fontId="8" fillId="17" borderId="12" xfId="20" applyFont="1" applyFill="1" applyBorder="1" applyAlignment="1">
      <alignment vertical="center"/>
    </xf>
    <xf numFmtId="0" fontId="6" fillId="0" borderId="3" xfId="20" applyFont="1" applyBorder="1" applyAlignment="1">
      <alignment vertical="center"/>
    </xf>
    <xf numFmtId="0" fontId="6" fillId="0" borderId="1" xfId="20" applyFont="1" applyBorder="1" applyAlignment="1">
      <alignment vertical="center"/>
    </xf>
    <xf numFmtId="0" fontId="6" fillId="0" borderId="1" xfId="20" applyFont="1" applyBorder="1" applyAlignment="1">
      <alignment vertical="center" wrapText="1"/>
    </xf>
    <xf numFmtId="0" fontId="8" fillId="17" borderId="11" xfId="20" applyFont="1" applyFill="1" applyBorder="1" applyAlignment="1">
      <alignment vertical="center"/>
    </xf>
    <xf numFmtId="0" fontId="8" fillId="17" borderId="14" xfId="20" applyFont="1" applyFill="1" applyBorder="1" applyAlignment="1">
      <alignment vertical="center"/>
    </xf>
    <xf numFmtId="0" fontId="3" fillId="17" borderId="0" xfId="0" applyFont="1" applyFill="1"/>
    <xf numFmtId="0" fontId="12" fillId="16" borderId="12"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0" fillId="0" borderId="0" xfId="19"/>
    <xf numFmtId="1" fontId="18" fillId="18" borderId="12" xfId="0" applyNumberFormat="1" applyFont="1" applyFill="1" applyBorder="1" applyAlignment="1">
      <alignment horizontal="center" vertical="center" wrapText="1"/>
    </xf>
    <xf numFmtId="1" fontId="18" fillId="7" borderId="12" xfId="0" applyNumberFormat="1" applyFont="1" applyFill="1" applyBorder="1" applyAlignment="1">
      <alignment horizontal="center" vertical="center" wrapText="1"/>
    </xf>
    <xf numFmtId="0" fontId="18" fillId="19" borderId="12" xfId="0" applyFont="1" applyFill="1" applyBorder="1" applyAlignment="1">
      <alignment horizontal="center" vertical="center" wrapText="1"/>
    </xf>
    <xf numFmtId="1" fontId="3" fillId="7" borderId="12" xfId="0" applyNumberFormat="1"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6" borderId="15" xfId="0" applyFont="1" applyFill="1" applyBorder="1" applyAlignment="1">
      <alignment horizontal="center" vertical="center" wrapText="1"/>
    </xf>
    <xf numFmtId="0" fontId="3" fillId="0" borderId="0" xfId="0" applyFont="1" applyAlignment="1">
      <alignment horizontal="center" vertical="center"/>
    </xf>
    <xf numFmtId="0" fontId="3" fillId="16" borderId="0" xfId="0" applyFont="1" applyFill="1" applyAlignment="1">
      <alignment horizontal="center" vertical="center"/>
    </xf>
    <xf numFmtId="0" fontId="18" fillId="16" borderId="13" xfId="0" applyFont="1" applyFill="1" applyBorder="1" applyAlignment="1">
      <alignment horizontal="center" vertical="center" wrapText="1"/>
    </xf>
    <xf numFmtId="0" fontId="12" fillId="20" borderId="0" xfId="0" applyFont="1" applyFill="1" applyAlignment="1">
      <alignment horizontal="center" vertical="center"/>
    </xf>
    <xf numFmtId="165" fontId="12" fillId="20" borderId="0" xfId="0" applyNumberFormat="1" applyFont="1" applyFill="1"/>
    <xf numFmtId="1" fontId="3" fillId="20" borderId="12" xfId="0" applyNumberFormat="1" applyFont="1" applyFill="1" applyBorder="1" applyAlignment="1">
      <alignment horizontal="center" vertical="center" wrapText="1"/>
    </xf>
    <xf numFmtId="0" fontId="3" fillId="21" borderId="12" xfId="0" applyFont="1" applyFill="1" applyBorder="1" applyAlignment="1">
      <alignment horizontal="center" vertical="center" wrapText="1"/>
    </xf>
    <xf numFmtId="0" fontId="18" fillId="16" borderId="6" xfId="0" applyFont="1" applyFill="1" applyBorder="1" applyAlignment="1">
      <alignment horizontal="center" vertical="center" wrapText="1"/>
    </xf>
    <xf numFmtId="1" fontId="3" fillId="20" borderId="11" xfId="0" applyNumberFormat="1" applyFont="1" applyFill="1" applyBorder="1" applyAlignment="1">
      <alignment horizontal="center" vertical="center" wrapText="1"/>
    </xf>
    <xf numFmtId="1" fontId="18" fillId="18" borderId="11" xfId="0" applyNumberFormat="1" applyFont="1" applyFill="1" applyBorder="1" applyAlignment="1">
      <alignment horizontal="center" vertical="center" wrapText="1"/>
    </xf>
    <xf numFmtId="1" fontId="18" fillId="7" borderId="11" xfId="0" applyNumberFormat="1" applyFont="1" applyFill="1" applyBorder="1" applyAlignment="1">
      <alignment horizontal="center" vertical="center" wrapText="1"/>
    </xf>
    <xf numFmtId="0" fontId="18" fillId="19" borderId="11"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16" borderId="14" xfId="0" applyFont="1" applyFill="1" applyBorder="1" applyAlignment="1">
      <alignment horizontal="center" vertical="center" wrapText="1"/>
    </xf>
    <xf numFmtId="1" fontId="3" fillId="20" borderId="14" xfId="0" applyNumberFormat="1" applyFont="1" applyFill="1" applyBorder="1" applyAlignment="1">
      <alignment horizontal="center" vertical="center" wrapText="1"/>
    </xf>
    <xf numFmtId="1" fontId="18" fillId="18" borderId="14" xfId="0" applyNumberFormat="1" applyFont="1" applyFill="1" applyBorder="1" applyAlignment="1">
      <alignment horizontal="center" vertical="center" wrapText="1"/>
    </xf>
    <xf numFmtId="1" fontId="18" fillId="7" borderId="14" xfId="0" applyNumberFormat="1" applyFont="1" applyFill="1" applyBorder="1" applyAlignment="1">
      <alignment horizontal="center" vertical="center" wrapText="1"/>
    </xf>
    <xf numFmtId="0" fontId="18" fillId="19" borderId="14"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18" fillId="16" borderId="16" xfId="0" applyFont="1" applyFill="1" applyBorder="1" applyAlignment="1">
      <alignment horizontal="center" vertical="center" wrapText="1"/>
    </xf>
    <xf numFmtId="1" fontId="3" fillId="20" borderId="16" xfId="0" applyNumberFormat="1" applyFont="1" applyFill="1" applyBorder="1" applyAlignment="1">
      <alignment horizontal="center" vertical="center" wrapText="1"/>
    </xf>
    <xf numFmtId="1" fontId="18" fillId="18" borderId="16" xfId="0" applyNumberFormat="1" applyFont="1" applyFill="1" applyBorder="1" applyAlignment="1">
      <alignment horizontal="center" vertical="center" wrapText="1"/>
    </xf>
    <xf numFmtId="0" fontId="18" fillId="19" borderId="16"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3" fillId="16" borderId="10" xfId="0" applyFont="1" applyFill="1" applyBorder="1" applyAlignment="1">
      <alignment horizontal="center" vertical="center" wrapText="1"/>
    </xf>
    <xf numFmtId="0" fontId="3" fillId="16" borderId="6" xfId="0" applyFont="1" applyFill="1" applyBorder="1" applyAlignment="1">
      <alignment horizontal="center" vertical="center" wrapText="1"/>
    </xf>
    <xf numFmtId="166" fontId="3" fillId="0" borderId="0" xfId="0" applyNumberFormat="1" applyFont="1"/>
    <xf numFmtId="1" fontId="3" fillId="7" borderId="14" xfId="0" applyNumberFormat="1" applyFont="1" applyFill="1" applyBorder="1" applyAlignment="1">
      <alignment horizontal="center" vertical="center" wrapText="1"/>
    </xf>
    <xf numFmtId="1" fontId="18" fillId="19" borderId="14" xfId="0" applyNumberFormat="1" applyFont="1" applyFill="1" applyBorder="1" applyAlignment="1">
      <alignment horizontal="center" vertical="center" wrapText="1"/>
    </xf>
    <xf numFmtId="1" fontId="18" fillId="20" borderId="14" xfId="0" applyNumberFormat="1" applyFont="1" applyFill="1" applyBorder="1" applyAlignment="1">
      <alignment horizontal="center" vertical="center" wrapText="1"/>
    </xf>
    <xf numFmtId="0" fontId="3" fillId="16" borderId="14" xfId="0" applyFont="1" applyFill="1" applyBorder="1" applyAlignment="1">
      <alignment vertical="center" wrapText="1"/>
    </xf>
    <xf numFmtId="0" fontId="27" fillId="16" borderId="14" xfId="0" applyFont="1" applyFill="1" applyBorder="1" applyAlignment="1">
      <alignment horizontal="center" vertical="center" wrapText="1"/>
    </xf>
    <xf numFmtId="1" fontId="3" fillId="7" borderId="11" xfId="0" applyNumberFormat="1" applyFont="1" applyFill="1" applyBorder="1" applyAlignment="1">
      <alignment horizontal="center" vertical="center" wrapText="1"/>
    </xf>
    <xf numFmtId="0" fontId="3" fillId="16" borderId="17" xfId="0" applyFont="1" applyFill="1" applyBorder="1" applyAlignment="1">
      <alignment horizontal="center" vertical="center" wrapText="1"/>
    </xf>
    <xf numFmtId="1" fontId="18" fillId="19" borderId="11" xfId="0" applyNumberFormat="1" applyFont="1" applyFill="1" applyBorder="1" applyAlignment="1">
      <alignment horizontal="center" vertical="center" wrapText="1"/>
    </xf>
    <xf numFmtId="1" fontId="18" fillId="20" borderId="11" xfId="0" applyNumberFormat="1" applyFont="1" applyFill="1" applyBorder="1" applyAlignment="1">
      <alignment horizontal="center" vertical="center" wrapText="1"/>
    </xf>
    <xf numFmtId="0" fontId="3" fillId="16" borderId="6" xfId="0" applyFont="1" applyFill="1" applyBorder="1" applyAlignment="1">
      <alignment vertical="center" wrapText="1"/>
    </xf>
    <xf numFmtId="0" fontId="27" fillId="16" borderId="6" xfId="0" applyFont="1" applyFill="1" applyBorder="1" applyAlignment="1">
      <alignment horizontal="center" vertical="center" wrapText="1"/>
    </xf>
    <xf numFmtId="0" fontId="3" fillId="16" borderId="4" xfId="0" applyFont="1" applyFill="1" applyBorder="1" applyAlignment="1">
      <alignment horizontal="center" vertical="center" wrapText="1"/>
    </xf>
    <xf numFmtId="1" fontId="18" fillId="19" borderId="12" xfId="0" applyNumberFormat="1" applyFont="1" applyFill="1" applyBorder="1" applyAlignment="1">
      <alignment horizontal="center" vertical="center" wrapText="1"/>
    </xf>
    <xf numFmtId="1" fontId="18" fillId="20" borderId="12" xfId="0" applyNumberFormat="1" applyFont="1" applyFill="1" applyBorder="1" applyAlignment="1">
      <alignment horizontal="center" vertical="center" wrapText="1"/>
    </xf>
    <xf numFmtId="0" fontId="3" fillId="16" borderId="13" xfId="0" applyFont="1" applyFill="1" applyBorder="1" applyAlignment="1">
      <alignment vertical="center" wrapText="1"/>
    </xf>
    <xf numFmtId="0" fontId="27" fillId="16" borderId="13" xfId="0" applyFont="1" applyFill="1" applyBorder="1" applyAlignment="1">
      <alignment horizontal="center" vertical="center" wrapText="1"/>
    </xf>
    <xf numFmtId="0" fontId="3" fillId="7" borderId="10" xfId="0" applyFont="1" applyFill="1" applyBorder="1" applyAlignment="1">
      <alignment horizontal="center" vertical="center" wrapText="1"/>
    </xf>
    <xf numFmtId="1" fontId="3" fillId="7" borderId="10" xfId="0" applyNumberFormat="1" applyFont="1" applyFill="1" applyBorder="1" applyAlignment="1">
      <alignment horizontal="center" vertical="center" wrapText="1"/>
    </xf>
    <xf numFmtId="1" fontId="18" fillId="19" borderId="10" xfId="0" applyNumberFormat="1" applyFont="1" applyFill="1" applyBorder="1" applyAlignment="1">
      <alignment horizontal="center" vertical="center" wrapText="1"/>
    </xf>
    <xf numFmtId="1" fontId="18" fillId="7" borderId="10" xfId="0" applyNumberFormat="1" applyFont="1" applyFill="1" applyBorder="1" applyAlignment="1">
      <alignment horizontal="center" vertical="center" wrapText="1"/>
    </xf>
    <xf numFmtId="1" fontId="18" fillId="20" borderId="10" xfId="0" applyNumberFormat="1" applyFont="1" applyFill="1" applyBorder="1" applyAlignment="1">
      <alignment horizontal="center" vertical="center" wrapText="1"/>
    </xf>
    <xf numFmtId="0" fontId="3" fillId="16" borderId="18" xfId="0" applyFont="1" applyFill="1" applyBorder="1" applyAlignment="1">
      <alignment vertical="center" wrapText="1"/>
    </xf>
    <xf numFmtId="0" fontId="3" fillId="16" borderId="18" xfId="0" applyFont="1" applyFill="1" applyBorder="1" applyAlignment="1">
      <alignment horizontal="center" vertical="center" wrapText="1"/>
    </xf>
    <xf numFmtId="0" fontId="27" fillId="16" borderId="18" xfId="0" applyFont="1" applyFill="1" applyBorder="1" applyAlignment="1">
      <alignment horizontal="center" vertical="center" wrapText="1"/>
    </xf>
    <xf numFmtId="166" fontId="3" fillId="16" borderId="12" xfId="0" applyNumberFormat="1" applyFont="1" applyFill="1" applyBorder="1" applyAlignment="1">
      <alignment horizontal="center" vertical="center" wrapText="1"/>
    </xf>
    <xf numFmtId="0" fontId="27" fillId="16" borderId="12" xfId="0" applyFont="1" applyFill="1" applyBorder="1" applyAlignment="1">
      <alignment horizontal="center" vertical="center" wrapText="1"/>
    </xf>
    <xf numFmtId="3" fontId="18" fillId="20" borderId="12" xfId="0" applyNumberFormat="1" applyFont="1" applyFill="1" applyBorder="1" applyAlignment="1">
      <alignment horizontal="center" vertical="center" wrapText="1"/>
    </xf>
    <xf numFmtId="3" fontId="18" fillId="18" borderId="12" xfId="0" applyNumberFormat="1" applyFont="1" applyFill="1" applyBorder="1" applyAlignment="1">
      <alignment horizontal="center" vertical="center" wrapText="1"/>
    </xf>
    <xf numFmtId="0" fontId="27" fillId="16" borderId="1" xfId="0" applyFont="1" applyFill="1" applyBorder="1" applyAlignment="1">
      <alignment horizontal="center" vertical="center" wrapText="1"/>
    </xf>
    <xf numFmtId="0" fontId="28" fillId="0" borderId="14" xfId="0" applyFont="1" applyBorder="1" applyAlignment="1">
      <alignment horizontal="center" vertical="center" wrapText="1"/>
    </xf>
    <xf numFmtId="0" fontId="27" fillId="16" borderId="19" xfId="0" applyFont="1" applyFill="1" applyBorder="1" applyAlignment="1">
      <alignment horizontal="center" vertical="center" wrapText="1"/>
    </xf>
    <xf numFmtId="0" fontId="3" fillId="21" borderId="14" xfId="0" applyFont="1" applyFill="1" applyBorder="1" applyAlignment="1">
      <alignment horizontal="center" vertical="center" wrapText="1"/>
    </xf>
    <xf numFmtId="166" fontId="3" fillId="16" borderId="14" xfId="0" applyNumberFormat="1" applyFont="1" applyFill="1" applyBorder="1" applyAlignment="1">
      <alignment horizontal="center" vertical="center" wrapText="1"/>
    </xf>
    <xf numFmtId="0" fontId="4" fillId="16" borderId="14" xfId="0" applyFont="1" applyFill="1" applyBorder="1" applyAlignment="1">
      <alignment horizontal="center" vertical="center" wrapText="1"/>
    </xf>
    <xf numFmtId="0" fontId="18" fillId="16" borderId="14" xfId="0" applyFont="1" applyFill="1" applyBorder="1" applyAlignment="1">
      <alignment horizontal="center" vertical="center" wrapText="1"/>
    </xf>
    <xf numFmtId="1" fontId="3" fillId="7" borderId="16" xfId="0" applyNumberFormat="1" applyFont="1" applyFill="1" applyBorder="1" applyAlignment="1">
      <alignment horizontal="center" vertical="center" wrapText="1"/>
    </xf>
    <xf numFmtId="0" fontId="12" fillId="20" borderId="20" xfId="0" applyFont="1" applyFill="1" applyBorder="1" applyAlignment="1">
      <alignment horizontal="center" vertical="center"/>
    </xf>
    <xf numFmtId="165" fontId="12" fillId="20" borderId="21" xfId="0" applyNumberFormat="1" applyFont="1" applyFill="1" applyBorder="1"/>
    <xf numFmtId="165" fontId="12" fillId="20" borderId="22" xfId="0" applyNumberFormat="1" applyFont="1" applyFill="1" applyBorder="1"/>
    <xf numFmtId="0" fontId="0" fillId="0" borderId="0" xfId="0" applyAlignment="1">
      <alignment horizontal="center"/>
    </xf>
    <xf numFmtId="1" fontId="0" fillId="0" borderId="0" xfId="0" applyNumberFormat="1" applyAlignment="1">
      <alignment horizontal="center"/>
    </xf>
    <xf numFmtId="1" fontId="0" fillId="0" borderId="14" xfId="0" applyNumberFormat="1" applyBorder="1" applyAlignment="1">
      <alignment horizontal="center"/>
    </xf>
    <xf numFmtId="0" fontId="3" fillId="16" borderId="33" xfId="0" applyFont="1" applyFill="1" applyBorder="1" applyAlignment="1">
      <alignment vertical="center" wrapText="1"/>
    </xf>
    <xf numFmtId="0" fontId="12" fillId="23" borderId="13" xfId="0" applyFont="1" applyFill="1" applyBorder="1" applyAlignment="1">
      <alignment horizontal="center" vertical="center" wrapText="1"/>
    </xf>
    <xf numFmtId="0" fontId="3" fillId="23" borderId="13" xfId="0" applyFont="1" applyFill="1" applyBorder="1" applyAlignment="1">
      <alignment horizontal="center" vertical="center" wrapText="1"/>
    </xf>
    <xf numFmtId="0" fontId="3" fillId="23" borderId="12" xfId="0" applyFont="1" applyFill="1" applyBorder="1" applyAlignment="1">
      <alignment horizontal="center" vertical="center" wrapText="1"/>
    </xf>
    <xf numFmtId="1" fontId="3" fillId="24" borderId="12" xfId="0" applyNumberFormat="1" applyFont="1" applyFill="1" applyBorder="1" applyAlignment="1">
      <alignment horizontal="center" vertical="center" wrapText="1"/>
    </xf>
    <xf numFmtId="1" fontId="18" fillId="25" borderId="12" xfId="0" applyNumberFormat="1" applyFont="1" applyFill="1" applyBorder="1" applyAlignment="1">
      <alignment horizontal="center" vertical="center" wrapText="1"/>
    </xf>
    <xf numFmtId="1" fontId="18" fillId="26" borderId="12" xfId="0" applyNumberFormat="1" applyFont="1" applyFill="1" applyBorder="1" applyAlignment="1">
      <alignment horizontal="center" vertical="center" wrapText="1"/>
    </xf>
    <xf numFmtId="0" fontId="18" fillId="27" borderId="12" xfId="0" applyFont="1" applyFill="1" applyBorder="1" applyAlignment="1">
      <alignment horizontal="center" vertical="center" wrapText="1"/>
    </xf>
    <xf numFmtId="1" fontId="3" fillId="26" borderId="12" xfId="0" applyNumberFormat="1" applyFont="1" applyFill="1" applyBorder="1" applyAlignment="1">
      <alignment horizontal="center" vertical="center" wrapText="1"/>
    </xf>
    <xf numFmtId="0" fontId="3" fillId="26" borderId="1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16" borderId="11" xfId="0" applyFont="1" applyFill="1" applyBorder="1" applyAlignment="1">
      <alignment horizontal="center" vertical="center" wrapText="1"/>
    </xf>
    <xf numFmtId="0" fontId="3" fillId="16" borderId="11" xfId="0" applyFont="1" applyFill="1" applyBorder="1" applyAlignment="1">
      <alignment horizontal="center" vertical="center" wrapText="1"/>
    </xf>
    <xf numFmtId="0" fontId="3" fillId="16" borderId="10"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12" fillId="16" borderId="11" xfId="0" applyFont="1" applyFill="1" applyBorder="1" applyAlignment="1">
      <alignment horizontal="center" vertical="center" wrapText="1"/>
    </xf>
    <xf numFmtId="0" fontId="12" fillId="16" borderId="9" xfId="0"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15" fillId="15" borderId="4" xfId="0" applyFont="1" applyFill="1" applyBorder="1" applyAlignment="1">
      <alignment horizontal="center" vertical="center" wrapText="1"/>
    </xf>
    <xf numFmtId="0" fontId="15" fillId="15" borderId="3" xfId="0" applyFont="1" applyFill="1" applyBorder="1" applyAlignment="1">
      <alignment horizontal="center" vertical="center" wrapText="1"/>
    </xf>
    <xf numFmtId="164" fontId="3" fillId="15" borderId="4" xfId="0" applyNumberFormat="1" applyFont="1" applyFill="1" applyBorder="1" applyAlignment="1">
      <alignment horizontal="center" vertical="center"/>
    </xf>
    <xf numFmtId="164" fontId="3" fillId="15" borderId="3" xfId="0" applyNumberFormat="1" applyFont="1" applyFill="1" applyBorder="1" applyAlignment="1">
      <alignment horizontal="center" vertical="center"/>
    </xf>
    <xf numFmtId="0" fontId="0" fillId="0" borderId="3" xfId="0" applyBorder="1"/>
    <xf numFmtId="0" fontId="15" fillId="15" borderId="2"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3" fillId="16" borderId="6"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15" fillId="15" borderId="23" xfId="0" applyFont="1" applyFill="1" applyBorder="1" applyAlignment="1">
      <alignment horizontal="center" vertical="center" wrapText="1"/>
    </xf>
    <xf numFmtId="0" fontId="15" fillId="15" borderId="24" xfId="0" applyFont="1" applyFill="1" applyBorder="1" applyAlignment="1">
      <alignment horizontal="center" vertical="center" wrapText="1"/>
    </xf>
    <xf numFmtId="0" fontId="15" fillId="15" borderId="25" xfId="0" applyFont="1" applyFill="1" applyBorder="1" applyAlignment="1">
      <alignment horizontal="center" vertical="center" wrapText="1"/>
    </xf>
    <xf numFmtId="0" fontId="15" fillId="15" borderId="26" xfId="0" applyFont="1" applyFill="1" applyBorder="1" applyAlignment="1">
      <alignment horizontal="center" vertical="center" wrapText="1"/>
    </xf>
    <xf numFmtId="0" fontId="15" fillId="15" borderId="27" xfId="0" applyFont="1" applyFill="1" applyBorder="1" applyAlignment="1">
      <alignment horizontal="center" vertical="center" wrapText="1"/>
    </xf>
    <xf numFmtId="0" fontId="15" fillId="15" borderId="28" xfId="0" applyFont="1" applyFill="1" applyBorder="1" applyAlignment="1">
      <alignment horizontal="center" vertical="center" wrapText="1"/>
    </xf>
    <xf numFmtId="0" fontId="3" fillId="0" borderId="34" xfId="0" applyFont="1"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18" fillId="16" borderId="16" xfId="0"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 fillId="16" borderId="16"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5" fillId="22" borderId="26"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5" fillId="15" borderId="14" xfId="0" applyFont="1" applyFill="1" applyBorder="1" applyAlignment="1">
      <alignment horizontal="center" vertical="center" wrapText="1"/>
    </xf>
    <xf numFmtId="0" fontId="31" fillId="16" borderId="16" xfId="0" applyFont="1" applyFill="1" applyBorder="1" applyAlignment="1">
      <alignment horizontal="center" vertical="center" wrapText="1"/>
    </xf>
    <xf numFmtId="164" fontId="3" fillId="15" borderId="14" xfId="0" applyNumberFormat="1" applyFont="1" applyFill="1" applyBorder="1" applyAlignment="1">
      <alignment horizontal="center" vertical="center"/>
    </xf>
    <xf numFmtId="0" fontId="0" fillId="0" borderId="14" xfId="0" applyBorder="1"/>
    <xf numFmtId="0" fontId="7" fillId="17" borderId="2" xfId="20" applyFont="1" applyFill="1" applyBorder="1" applyAlignment="1">
      <alignment horizontal="left" vertical="center"/>
    </xf>
    <xf numFmtId="0" fontId="7" fillId="17" borderId="1" xfId="20" applyFont="1" applyFill="1" applyBorder="1" applyAlignment="1">
      <alignment horizontal="left" vertical="center"/>
    </xf>
    <xf numFmtId="0" fontId="7" fillId="17" borderId="13" xfId="20" applyFont="1" applyFill="1" applyBorder="1" applyAlignment="1">
      <alignment horizontal="left" vertical="center"/>
    </xf>
    <xf numFmtId="0" fontId="6" fillId="7" borderId="2" xfId="20" applyFont="1" applyFill="1" applyBorder="1" applyAlignment="1">
      <alignment horizontal="left" vertical="center"/>
    </xf>
    <xf numFmtId="0" fontId="6" fillId="7" borderId="1" xfId="20" applyFont="1" applyFill="1" applyBorder="1" applyAlignment="1">
      <alignment horizontal="left" vertical="center"/>
    </xf>
    <xf numFmtId="0" fontId="6" fillId="7" borderId="13" xfId="20" applyFont="1" applyFill="1" applyBorder="1" applyAlignment="1">
      <alignment horizontal="left" vertical="center"/>
    </xf>
    <xf numFmtId="0" fontId="6" fillId="7" borderId="32" xfId="20" applyFont="1" applyFill="1" applyBorder="1" applyAlignment="1">
      <alignment horizontal="left" vertical="center"/>
    </xf>
    <xf numFmtId="0" fontId="6" fillId="7" borderId="19" xfId="20" applyFont="1" applyFill="1" applyBorder="1" applyAlignment="1">
      <alignment horizontal="left" vertical="center"/>
    </xf>
    <xf numFmtId="0" fontId="6" fillId="7" borderId="6" xfId="20" applyFont="1" applyFill="1" applyBorder="1" applyAlignment="1">
      <alignment horizontal="left" vertical="center"/>
    </xf>
    <xf numFmtId="0" fontId="6" fillId="7" borderId="4" xfId="20" applyFont="1" applyFill="1" applyBorder="1" applyAlignment="1">
      <alignment horizontal="left" vertical="center" wrapText="1"/>
    </xf>
    <xf numFmtId="0" fontId="6" fillId="7" borderId="3" xfId="20" applyFont="1" applyFill="1" applyBorder="1" applyAlignment="1">
      <alignment horizontal="left" vertical="center" wrapText="1"/>
    </xf>
    <xf numFmtId="0" fontId="6" fillId="7" borderId="18" xfId="20" applyFont="1" applyFill="1" applyBorder="1" applyAlignment="1">
      <alignment horizontal="left" vertical="center" wrapText="1"/>
    </xf>
    <xf numFmtId="0" fontId="6" fillId="7" borderId="17" xfId="20" applyFont="1" applyFill="1" applyBorder="1" applyAlignment="1">
      <alignment horizontal="left" vertical="center"/>
    </xf>
    <xf numFmtId="0" fontId="6" fillId="7" borderId="0" xfId="20" applyFont="1" applyFill="1" applyAlignment="1">
      <alignment horizontal="left" vertical="center"/>
    </xf>
    <xf numFmtId="0" fontId="6" fillId="7" borderId="5" xfId="20" applyFont="1" applyFill="1" applyBorder="1" applyAlignment="1">
      <alignment horizontal="left" vertical="center"/>
    </xf>
    <xf numFmtId="0" fontId="6" fillId="7" borderId="17" xfId="20" applyFont="1" applyFill="1" applyBorder="1" applyAlignment="1">
      <alignment horizontal="left" vertical="center" wrapText="1"/>
    </xf>
    <xf numFmtId="0" fontId="6" fillId="7" borderId="0" xfId="20" applyFont="1" applyFill="1" applyAlignment="1">
      <alignment horizontal="left" vertical="center" wrapText="1"/>
    </xf>
    <xf numFmtId="0" fontId="6" fillId="7" borderId="5" xfId="20" applyFont="1" applyFill="1" applyBorder="1" applyAlignment="1">
      <alignment horizontal="left" vertical="center" wrapText="1"/>
    </xf>
    <xf numFmtId="0" fontId="6" fillId="0" borderId="12" xfId="20" applyFont="1" applyBorder="1" applyAlignment="1">
      <alignment horizontal="center" vertical="center"/>
    </xf>
    <xf numFmtId="0" fontId="6" fillId="0" borderId="2" xfId="20" applyFont="1" applyBorder="1" applyAlignment="1">
      <alignment horizontal="center" vertical="center"/>
    </xf>
    <xf numFmtId="0" fontId="7" fillId="17" borderId="12" xfId="20" applyFont="1" applyFill="1" applyBorder="1" applyAlignment="1">
      <alignment vertical="center"/>
    </xf>
    <xf numFmtId="0" fontId="7" fillId="7" borderId="12" xfId="20" applyFont="1" applyFill="1" applyBorder="1" applyAlignment="1">
      <alignment vertical="center"/>
    </xf>
    <xf numFmtId="0" fontId="9" fillId="7" borderId="11" xfId="19" applyNumberFormat="1" applyFont="1" applyFill="1" applyBorder="1" applyAlignment="1" applyProtection="1">
      <alignment vertical="center"/>
    </xf>
    <xf numFmtId="0" fontId="9" fillId="7" borderId="10" xfId="19" applyNumberFormat="1" applyFont="1" applyFill="1" applyBorder="1" applyAlignment="1" applyProtection="1">
      <alignment vertical="center" wrapText="1"/>
    </xf>
    <xf numFmtId="0" fontId="9" fillId="7" borderId="10" xfId="19" applyNumberFormat="1" applyFont="1" applyFill="1" applyBorder="1" applyAlignment="1" applyProtection="1">
      <alignment vertical="center"/>
    </xf>
    <xf numFmtId="0" fontId="9" fillId="7" borderId="26" xfId="19" applyNumberFormat="1" applyFont="1" applyFill="1" applyBorder="1" applyAlignment="1" applyProtection="1">
      <alignment vertical="center"/>
    </xf>
    <xf numFmtId="0" fontId="9" fillId="7" borderId="27" xfId="19" applyNumberFormat="1" applyFont="1" applyFill="1" applyBorder="1" applyAlignment="1" applyProtection="1">
      <alignment vertical="center"/>
    </xf>
    <xf numFmtId="0" fontId="9" fillId="7" borderId="31" xfId="19" applyNumberFormat="1" applyFont="1" applyFill="1" applyBorder="1" applyAlignment="1" applyProtection="1">
      <alignment vertical="center"/>
    </xf>
    <xf numFmtId="0" fontId="0" fillId="0" borderId="14" xfId="0" applyBorder="1" applyAlignment="1">
      <alignment horizontal="center"/>
    </xf>
  </cellXfs>
  <cellStyles count="21">
    <cellStyle name="20% — акцент1" xfId="1" xr:uid="{00000000-0005-0000-0000-000006000000}"/>
    <cellStyle name="20% — акцент2" xfId="2" xr:uid="{00000000-0005-0000-0000-000007000000}"/>
    <cellStyle name="20% — акцент3" xfId="3" xr:uid="{00000000-0005-0000-0000-000008000000}"/>
    <cellStyle name="20% — акцент4" xfId="4" xr:uid="{00000000-0005-0000-0000-000009000000}"/>
    <cellStyle name="20% — акцент5" xfId="5" xr:uid="{00000000-0005-0000-0000-00000A000000}"/>
    <cellStyle name="20% — акцент6" xfId="6" xr:uid="{00000000-0005-0000-0000-00000B000000}"/>
    <cellStyle name="40% — акцент1" xfId="7" xr:uid="{00000000-0005-0000-0000-00000C000000}"/>
    <cellStyle name="40% — акцент2" xfId="8" xr:uid="{00000000-0005-0000-0000-00000D000000}"/>
    <cellStyle name="40% — акцент3" xfId="9" xr:uid="{00000000-0005-0000-0000-00000E000000}"/>
    <cellStyle name="40% — акцент4" xfId="10" xr:uid="{00000000-0005-0000-0000-00000F000000}"/>
    <cellStyle name="40% — акцент5" xfId="11" xr:uid="{00000000-0005-0000-0000-000010000000}"/>
    <cellStyle name="40% — акцент6" xfId="12" xr:uid="{00000000-0005-0000-0000-000011000000}"/>
    <cellStyle name="60% — акцент1" xfId="13" xr:uid="{00000000-0005-0000-0000-000012000000}"/>
    <cellStyle name="60% — акцент2" xfId="14" xr:uid="{00000000-0005-0000-0000-000013000000}"/>
    <cellStyle name="60% — акцент3" xfId="15" xr:uid="{00000000-0005-0000-0000-000014000000}"/>
    <cellStyle name="60% — акцент4" xfId="16" xr:uid="{00000000-0005-0000-0000-000015000000}"/>
    <cellStyle name="60% — акцент5" xfId="17" xr:uid="{00000000-0005-0000-0000-000016000000}"/>
    <cellStyle name="60% — акцент6" xfId="18" xr:uid="{00000000-0005-0000-0000-000017000000}"/>
    <cellStyle name="Гиперссылка" xfId="19" builtinId="8"/>
    <cellStyle name="Обычный" xfId="0" builtinId="0"/>
    <cellStyle name="Обычный 2" xfId="20"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png"/><Relationship Id="rId118" Type="http://schemas.openxmlformats.org/officeDocument/2006/relationships/image" Target="../media/image118.jpeg"/><Relationship Id="rId134" Type="http://schemas.openxmlformats.org/officeDocument/2006/relationships/image" Target="../media/image132.jpeg"/><Relationship Id="rId139" Type="http://schemas.openxmlformats.org/officeDocument/2006/relationships/image" Target="../media/image137.jpeg"/><Relationship Id="rId80" Type="http://schemas.openxmlformats.org/officeDocument/2006/relationships/image" Target="../media/image80.jpeg"/><Relationship Id="rId85" Type="http://schemas.openxmlformats.org/officeDocument/2006/relationships/image" Target="../media/image85.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pn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38.jp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pn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microsoft.com/office/2007/relationships/hdphoto" Target="../media/hdphoto1.wdp"/><Relationship Id="rId135" Type="http://schemas.openxmlformats.org/officeDocument/2006/relationships/image" Target="../media/image133.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39.pn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0.png"/><Relationship Id="rId136" Type="http://schemas.openxmlformats.org/officeDocument/2006/relationships/image" Target="../media/image134.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5.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microsoft.com/office/2007/relationships/hdphoto" Target="../media/hdphoto2.wdp"/><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4" Type="http://schemas.openxmlformats.org/officeDocument/2006/relationships/image" Target="../media/image4.jpeg"/><Relationship Id="rId9" Type="http://schemas.openxmlformats.org/officeDocument/2006/relationships/image" Target="../media/image9.jpeg"/><Relationship Id="rId26" Type="http://schemas.openxmlformats.org/officeDocument/2006/relationships/image" Target="../media/image26.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1.jpeg"/><Relationship Id="rId16" Type="http://schemas.openxmlformats.org/officeDocument/2006/relationships/image" Target="../media/image16.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152.jpeg"/><Relationship Id="rId18" Type="http://schemas.openxmlformats.org/officeDocument/2006/relationships/image" Target="../media/image157.jpeg"/><Relationship Id="rId26" Type="http://schemas.openxmlformats.org/officeDocument/2006/relationships/image" Target="../media/image165.jpeg"/><Relationship Id="rId39" Type="http://schemas.openxmlformats.org/officeDocument/2006/relationships/image" Target="../media/image178.jpeg"/><Relationship Id="rId21" Type="http://schemas.openxmlformats.org/officeDocument/2006/relationships/image" Target="../media/image160.jpeg"/><Relationship Id="rId34" Type="http://schemas.openxmlformats.org/officeDocument/2006/relationships/image" Target="../media/image173.jpeg"/><Relationship Id="rId42" Type="http://schemas.openxmlformats.org/officeDocument/2006/relationships/image" Target="../media/image181.jpeg"/><Relationship Id="rId47" Type="http://schemas.openxmlformats.org/officeDocument/2006/relationships/image" Target="../media/image186.jpeg"/><Relationship Id="rId50" Type="http://schemas.openxmlformats.org/officeDocument/2006/relationships/image" Target="../media/image189.jpeg"/><Relationship Id="rId55" Type="http://schemas.openxmlformats.org/officeDocument/2006/relationships/image" Target="../media/image194.jpeg"/><Relationship Id="rId7" Type="http://schemas.openxmlformats.org/officeDocument/2006/relationships/image" Target="../media/image146.jpeg"/><Relationship Id="rId2" Type="http://schemas.openxmlformats.org/officeDocument/2006/relationships/image" Target="../media/image141.jpeg"/><Relationship Id="rId16" Type="http://schemas.openxmlformats.org/officeDocument/2006/relationships/image" Target="../media/image155.jpeg"/><Relationship Id="rId29" Type="http://schemas.openxmlformats.org/officeDocument/2006/relationships/image" Target="../media/image168.jpeg"/><Relationship Id="rId11" Type="http://schemas.openxmlformats.org/officeDocument/2006/relationships/image" Target="../media/image150.jpeg"/><Relationship Id="rId24" Type="http://schemas.openxmlformats.org/officeDocument/2006/relationships/image" Target="../media/image163.jpeg"/><Relationship Id="rId32" Type="http://schemas.openxmlformats.org/officeDocument/2006/relationships/image" Target="../media/image171.jpeg"/><Relationship Id="rId37" Type="http://schemas.openxmlformats.org/officeDocument/2006/relationships/image" Target="../media/image176.jpeg"/><Relationship Id="rId40" Type="http://schemas.openxmlformats.org/officeDocument/2006/relationships/image" Target="../media/image179.jpeg"/><Relationship Id="rId45" Type="http://schemas.openxmlformats.org/officeDocument/2006/relationships/image" Target="../media/image184.jpeg"/><Relationship Id="rId53" Type="http://schemas.openxmlformats.org/officeDocument/2006/relationships/image" Target="../media/image192.jpeg"/><Relationship Id="rId58" Type="http://schemas.openxmlformats.org/officeDocument/2006/relationships/image" Target="../media/image197.jpeg"/><Relationship Id="rId5" Type="http://schemas.openxmlformats.org/officeDocument/2006/relationships/image" Target="../media/image144.jpeg"/><Relationship Id="rId19" Type="http://schemas.openxmlformats.org/officeDocument/2006/relationships/image" Target="../media/image158.jpeg"/><Relationship Id="rId4" Type="http://schemas.openxmlformats.org/officeDocument/2006/relationships/image" Target="../media/image143.jpeg"/><Relationship Id="rId9" Type="http://schemas.openxmlformats.org/officeDocument/2006/relationships/image" Target="../media/image148.jpeg"/><Relationship Id="rId14" Type="http://schemas.openxmlformats.org/officeDocument/2006/relationships/image" Target="../media/image153.jpeg"/><Relationship Id="rId22" Type="http://schemas.openxmlformats.org/officeDocument/2006/relationships/image" Target="../media/image161.jpeg"/><Relationship Id="rId27" Type="http://schemas.openxmlformats.org/officeDocument/2006/relationships/image" Target="../media/image166.jpeg"/><Relationship Id="rId30" Type="http://schemas.openxmlformats.org/officeDocument/2006/relationships/image" Target="../media/image169.jpeg"/><Relationship Id="rId35" Type="http://schemas.openxmlformats.org/officeDocument/2006/relationships/image" Target="../media/image174.jpeg"/><Relationship Id="rId43" Type="http://schemas.openxmlformats.org/officeDocument/2006/relationships/image" Target="../media/image182.jpeg"/><Relationship Id="rId48" Type="http://schemas.openxmlformats.org/officeDocument/2006/relationships/image" Target="../media/image187.jpeg"/><Relationship Id="rId56" Type="http://schemas.openxmlformats.org/officeDocument/2006/relationships/image" Target="../media/image195.jpeg"/><Relationship Id="rId8" Type="http://schemas.openxmlformats.org/officeDocument/2006/relationships/image" Target="../media/image147.jpeg"/><Relationship Id="rId51" Type="http://schemas.openxmlformats.org/officeDocument/2006/relationships/image" Target="../media/image190.jpeg"/><Relationship Id="rId3" Type="http://schemas.openxmlformats.org/officeDocument/2006/relationships/image" Target="../media/image142.jpeg"/><Relationship Id="rId12" Type="http://schemas.openxmlformats.org/officeDocument/2006/relationships/image" Target="../media/image151.jpeg"/><Relationship Id="rId17" Type="http://schemas.openxmlformats.org/officeDocument/2006/relationships/image" Target="../media/image156.jpeg"/><Relationship Id="rId25" Type="http://schemas.openxmlformats.org/officeDocument/2006/relationships/image" Target="../media/image164.jpeg"/><Relationship Id="rId33" Type="http://schemas.openxmlformats.org/officeDocument/2006/relationships/image" Target="../media/image172.jpeg"/><Relationship Id="rId38" Type="http://schemas.openxmlformats.org/officeDocument/2006/relationships/image" Target="../media/image177.jpeg"/><Relationship Id="rId46" Type="http://schemas.openxmlformats.org/officeDocument/2006/relationships/image" Target="../media/image185.jpeg"/><Relationship Id="rId59" Type="http://schemas.openxmlformats.org/officeDocument/2006/relationships/image" Target="../media/image198.jpeg"/><Relationship Id="rId20" Type="http://schemas.openxmlformats.org/officeDocument/2006/relationships/image" Target="../media/image159.jpeg"/><Relationship Id="rId41" Type="http://schemas.openxmlformats.org/officeDocument/2006/relationships/image" Target="../media/image180.jpeg"/><Relationship Id="rId54" Type="http://schemas.openxmlformats.org/officeDocument/2006/relationships/image" Target="../media/image193.jpeg"/><Relationship Id="rId1" Type="http://schemas.openxmlformats.org/officeDocument/2006/relationships/image" Target="../media/image140.jpeg"/><Relationship Id="rId6" Type="http://schemas.openxmlformats.org/officeDocument/2006/relationships/image" Target="../media/image145.jpeg"/><Relationship Id="rId15" Type="http://schemas.openxmlformats.org/officeDocument/2006/relationships/image" Target="../media/image154.jpeg"/><Relationship Id="rId23" Type="http://schemas.openxmlformats.org/officeDocument/2006/relationships/image" Target="../media/image162.jpeg"/><Relationship Id="rId28" Type="http://schemas.openxmlformats.org/officeDocument/2006/relationships/image" Target="../media/image167.jpeg"/><Relationship Id="rId36" Type="http://schemas.openxmlformats.org/officeDocument/2006/relationships/image" Target="../media/image175.jpeg"/><Relationship Id="rId49" Type="http://schemas.openxmlformats.org/officeDocument/2006/relationships/image" Target="../media/image188.jpeg"/><Relationship Id="rId57" Type="http://schemas.openxmlformats.org/officeDocument/2006/relationships/image" Target="../media/image196.jpeg"/><Relationship Id="rId10" Type="http://schemas.openxmlformats.org/officeDocument/2006/relationships/image" Target="../media/image149.jpeg"/><Relationship Id="rId31" Type="http://schemas.openxmlformats.org/officeDocument/2006/relationships/image" Target="../media/image170.jpeg"/><Relationship Id="rId44" Type="http://schemas.openxmlformats.org/officeDocument/2006/relationships/image" Target="../media/image183.jpeg"/><Relationship Id="rId52" Type="http://schemas.openxmlformats.org/officeDocument/2006/relationships/image" Target="../media/image191.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211.jpeg"/><Relationship Id="rId18" Type="http://schemas.openxmlformats.org/officeDocument/2006/relationships/image" Target="../media/image216.jpeg"/><Relationship Id="rId26" Type="http://schemas.openxmlformats.org/officeDocument/2006/relationships/image" Target="../media/image224.jpeg"/><Relationship Id="rId39" Type="http://schemas.openxmlformats.org/officeDocument/2006/relationships/image" Target="../media/image237.jpeg"/><Relationship Id="rId21" Type="http://schemas.openxmlformats.org/officeDocument/2006/relationships/image" Target="../media/image219.jpeg"/><Relationship Id="rId34" Type="http://schemas.openxmlformats.org/officeDocument/2006/relationships/image" Target="../media/image232.jpeg"/><Relationship Id="rId42" Type="http://schemas.openxmlformats.org/officeDocument/2006/relationships/image" Target="../media/image240.jpeg"/><Relationship Id="rId47" Type="http://schemas.openxmlformats.org/officeDocument/2006/relationships/image" Target="../media/image245.jpeg"/><Relationship Id="rId50" Type="http://schemas.openxmlformats.org/officeDocument/2006/relationships/image" Target="../media/image248.jpeg"/><Relationship Id="rId55" Type="http://schemas.openxmlformats.org/officeDocument/2006/relationships/image" Target="../media/image253.jpeg"/><Relationship Id="rId7" Type="http://schemas.openxmlformats.org/officeDocument/2006/relationships/image" Target="../media/image205.jpeg"/><Relationship Id="rId2" Type="http://schemas.openxmlformats.org/officeDocument/2006/relationships/image" Target="../media/image200.jpeg"/><Relationship Id="rId16" Type="http://schemas.openxmlformats.org/officeDocument/2006/relationships/image" Target="../media/image214.jpeg"/><Relationship Id="rId29" Type="http://schemas.openxmlformats.org/officeDocument/2006/relationships/image" Target="../media/image227.jpeg"/><Relationship Id="rId11" Type="http://schemas.openxmlformats.org/officeDocument/2006/relationships/image" Target="../media/image209.jpeg"/><Relationship Id="rId24" Type="http://schemas.openxmlformats.org/officeDocument/2006/relationships/image" Target="../media/image222.jpeg"/><Relationship Id="rId32" Type="http://schemas.openxmlformats.org/officeDocument/2006/relationships/image" Target="../media/image230.jpeg"/><Relationship Id="rId37" Type="http://schemas.openxmlformats.org/officeDocument/2006/relationships/image" Target="../media/image235.jpeg"/><Relationship Id="rId40" Type="http://schemas.openxmlformats.org/officeDocument/2006/relationships/image" Target="../media/image238.jpeg"/><Relationship Id="rId45" Type="http://schemas.openxmlformats.org/officeDocument/2006/relationships/image" Target="../media/image243.jpeg"/><Relationship Id="rId53" Type="http://schemas.openxmlformats.org/officeDocument/2006/relationships/image" Target="../media/image251.jpeg"/><Relationship Id="rId58" Type="http://schemas.openxmlformats.org/officeDocument/2006/relationships/image" Target="../media/image256.jpeg"/><Relationship Id="rId5" Type="http://schemas.openxmlformats.org/officeDocument/2006/relationships/image" Target="../media/image203.jpeg"/><Relationship Id="rId61" Type="http://schemas.openxmlformats.org/officeDocument/2006/relationships/image" Target="../media/image259.jpeg"/><Relationship Id="rId19" Type="http://schemas.openxmlformats.org/officeDocument/2006/relationships/image" Target="../media/image217.jpeg"/><Relationship Id="rId14" Type="http://schemas.openxmlformats.org/officeDocument/2006/relationships/image" Target="../media/image212.jpeg"/><Relationship Id="rId22" Type="http://schemas.openxmlformats.org/officeDocument/2006/relationships/image" Target="../media/image220.jpeg"/><Relationship Id="rId27" Type="http://schemas.openxmlformats.org/officeDocument/2006/relationships/image" Target="../media/image225.jpeg"/><Relationship Id="rId30" Type="http://schemas.openxmlformats.org/officeDocument/2006/relationships/image" Target="../media/image228.jpeg"/><Relationship Id="rId35" Type="http://schemas.openxmlformats.org/officeDocument/2006/relationships/image" Target="../media/image233.jpeg"/><Relationship Id="rId43" Type="http://schemas.openxmlformats.org/officeDocument/2006/relationships/image" Target="../media/image241.jpeg"/><Relationship Id="rId48" Type="http://schemas.openxmlformats.org/officeDocument/2006/relationships/image" Target="../media/image246.jpeg"/><Relationship Id="rId56" Type="http://schemas.openxmlformats.org/officeDocument/2006/relationships/image" Target="../media/image254.jpeg"/><Relationship Id="rId8" Type="http://schemas.openxmlformats.org/officeDocument/2006/relationships/image" Target="../media/image206.jpeg"/><Relationship Id="rId51" Type="http://schemas.openxmlformats.org/officeDocument/2006/relationships/image" Target="../media/image249.jpeg"/><Relationship Id="rId3" Type="http://schemas.openxmlformats.org/officeDocument/2006/relationships/image" Target="../media/image201.jpeg"/><Relationship Id="rId12" Type="http://schemas.openxmlformats.org/officeDocument/2006/relationships/image" Target="../media/image210.jpeg"/><Relationship Id="rId17" Type="http://schemas.openxmlformats.org/officeDocument/2006/relationships/image" Target="../media/image215.jpeg"/><Relationship Id="rId25" Type="http://schemas.openxmlformats.org/officeDocument/2006/relationships/image" Target="../media/image223.jpeg"/><Relationship Id="rId33" Type="http://schemas.openxmlformats.org/officeDocument/2006/relationships/image" Target="../media/image231.jpeg"/><Relationship Id="rId38" Type="http://schemas.openxmlformats.org/officeDocument/2006/relationships/image" Target="../media/image236.jpeg"/><Relationship Id="rId46" Type="http://schemas.openxmlformats.org/officeDocument/2006/relationships/image" Target="../media/image244.jpeg"/><Relationship Id="rId59" Type="http://schemas.openxmlformats.org/officeDocument/2006/relationships/image" Target="../media/image257.jpeg"/><Relationship Id="rId20" Type="http://schemas.openxmlformats.org/officeDocument/2006/relationships/image" Target="../media/image218.jpeg"/><Relationship Id="rId41" Type="http://schemas.openxmlformats.org/officeDocument/2006/relationships/image" Target="../media/image239.jpeg"/><Relationship Id="rId54" Type="http://schemas.openxmlformats.org/officeDocument/2006/relationships/image" Target="../media/image252.jpeg"/><Relationship Id="rId1" Type="http://schemas.openxmlformats.org/officeDocument/2006/relationships/image" Target="../media/image199.jpeg"/><Relationship Id="rId6" Type="http://schemas.openxmlformats.org/officeDocument/2006/relationships/image" Target="../media/image204.jpeg"/><Relationship Id="rId15" Type="http://schemas.openxmlformats.org/officeDocument/2006/relationships/image" Target="../media/image213.jpeg"/><Relationship Id="rId23" Type="http://schemas.openxmlformats.org/officeDocument/2006/relationships/image" Target="../media/image221.jpeg"/><Relationship Id="rId28" Type="http://schemas.openxmlformats.org/officeDocument/2006/relationships/image" Target="../media/image226.jpeg"/><Relationship Id="rId36" Type="http://schemas.openxmlformats.org/officeDocument/2006/relationships/image" Target="../media/image234.jpeg"/><Relationship Id="rId49" Type="http://schemas.openxmlformats.org/officeDocument/2006/relationships/image" Target="../media/image247.jpeg"/><Relationship Id="rId57" Type="http://schemas.openxmlformats.org/officeDocument/2006/relationships/image" Target="../media/image255.jpeg"/><Relationship Id="rId10" Type="http://schemas.openxmlformats.org/officeDocument/2006/relationships/image" Target="../media/image208.jpeg"/><Relationship Id="rId31" Type="http://schemas.openxmlformats.org/officeDocument/2006/relationships/image" Target="../media/image229.jpeg"/><Relationship Id="rId44" Type="http://schemas.openxmlformats.org/officeDocument/2006/relationships/image" Target="../media/image242.jpeg"/><Relationship Id="rId52" Type="http://schemas.openxmlformats.org/officeDocument/2006/relationships/image" Target="../media/image250.jpeg"/><Relationship Id="rId60" Type="http://schemas.openxmlformats.org/officeDocument/2006/relationships/image" Target="../media/image258.jpeg"/><Relationship Id="rId4" Type="http://schemas.openxmlformats.org/officeDocument/2006/relationships/image" Target="../media/image202.jpeg"/><Relationship Id="rId9" Type="http://schemas.openxmlformats.org/officeDocument/2006/relationships/image" Target="../media/image207.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67.jpeg"/><Relationship Id="rId13" Type="http://schemas.openxmlformats.org/officeDocument/2006/relationships/image" Target="../media/image272.jpeg"/><Relationship Id="rId18" Type="http://schemas.openxmlformats.org/officeDocument/2006/relationships/image" Target="../media/image277.jpeg"/><Relationship Id="rId3" Type="http://schemas.openxmlformats.org/officeDocument/2006/relationships/image" Target="../media/image262.jpeg"/><Relationship Id="rId21" Type="http://schemas.openxmlformats.org/officeDocument/2006/relationships/image" Target="../media/image280.jpeg"/><Relationship Id="rId7" Type="http://schemas.openxmlformats.org/officeDocument/2006/relationships/image" Target="../media/image266.jpeg"/><Relationship Id="rId12" Type="http://schemas.openxmlformats.org/officeDocument/2006/relationships/image" Target="../media/image271.jpeg"/><Relationship Id="rId17" Type="http://schemas.openxmlformats.org/officeDocument/2006/relationships/image" Target="../media/image276.jpeg"/><Relationship Id="rId2" Type="http://schemas.openxmlformats.org/officeDocument/2006/relationships/image" Target="../media/image261.jpeg"/><Relationship Id="rId16" Type="http://schemas.openxmlformats.org/officeDocument/2006/relationships/image" Target="../media/image275.jpeg"/><Relationship Id="rId20" Type="http://schemas.openxmlformats.org/officeDocument/2006/relationships/image" Target="../media/image279.jpeg"/><Relationship Id="rId1" Type="http://schemas.openxmlformats.org/officeDocument/2006/relationships/image" Target="../media/image260.jpeg"/><Relationship Id="rId6" Type="http://schemas.openxmlformats.org/officeDocument/2006/relationships/image" Target="../media/image265.jpeg"/><Relationship Id="rId11" Type="http://schemas.openxmlformats.org/officeDocument/2006/relationships/image" Target="../media/image270.jpeg"/><Relationship Id="rId5" Type="http://schemas.openxmlformats.org/officeDocument/2006/relationships/image" Target="../media/image264.jpeg"/><Relationship Id="rId15" Type="http://schemas.openxmlformats.org/officeDocument/2006/relationships/image" Target="../media/image274.jpeg"/><Relationship Id="rId23" Type="http://schemas.openxmlformats.org/officeDocument/2006/relationships/image" Target="../media/image282.jpeg"/><Relationship Id="rId10" Type="http://schemas.openxmlformats.org/officeDocument/2006/relationships/image" Target="../media/image269.jpeg"/><Relationship Id="rId19" Type="http://schemas.openxmlformats.org/officeDocument/2006/relationships/image" Target="../media/image278.jpeg"/><Relationship Id="rId4" Type="http://schemas.openxmlformats.org/officeDocument/2006/relationships/image" Target="../media/image263.jpeg"/><Relationship Id="rId9" Type="http://schemas.openxmlformats.org/officeDocument/2006/relationships/image" Target="../media/image268.jpeg"/><Relationship Id="rId14" Type="http://schemas.openxmlformats.org/officeDocument/2006/relationships/image" Target="../media/image273.jpeg"/><Relationship Id="rId22" Type="http://schemas.openxmlformats.org/officeDocument/2006/relationships/image" Target="../media/image28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90.jpeg"/><Relationship Id="rId13" Type="http://schemas.openxmlformats.org/officeDocument/2006/relationships/image" Target="../media/image295.jpeg"/><Relationship Id="rId18" Type="http://schemas.openxmlformats.org/officeDocument/2006/relationships/image" Target="../media/image300.jpeg"/><Relationship Id="rId3" Type="http://schemas.openxmlformats.org/officeDocument/2006/relationships/image" Target="../media/image285.jpeg"/><Relationship Id="rId21" Type="http://schemas.openxmlformats.org/officeDocument/2006/relationships/image" Target="../media/image303.jpeg"/><Relationship Id="rId7" Type="http://schemas.openxmlformats.org/officeDocument/2006/relationships/image" Target="../media/image289.jpeg"/><Relationship Id="rId12" Type="http://schemas.openxmlformats.org/officeDocument/2006/relationships/image" Target="../media/image294.jpeg"/><Relationship Id="rId17" Type="http://schemas.openxmlformats.org/officeDocument/2006/relationships/image" Target="../media/image299.jpeg"/><Relationship Id="rId25" Type="http://schemas.openxmlformats.org/officeDocument/2006/relationships/image" Target="../media/image280.jpeg"/><Relationship Id="rId2" Type="http://schemas.openxmlformats.org/officeDocument/2006/relationships/image" Target="../media/image284.jpeg"/><Relationship Id="rId16" Type="http://schemas.openxmlformats.org/officeDocument/2006/relationships/image" Target="../media/image298.jpeg"/><Relationship Id="rId20" Type="http://schemas.openxmlformats.org/officeDocument/2006/relationships/image" Target="../media/image302.jpeg"/><Relationship Id="rId1" Type="http://schemas.openxmlformats.org/officeDocument/2006/relationships/image" Target="../media/image283.jpeg"/><Relationship Id="rId6" Type="http://schemas.openxmlformats.org/officeDocument/2006/relationships/image" Target="../media/image288.jpeg"/><Relationship Id="rId11" Type="http://schemas.openxmlformats.org/officeDocument/2006/relationships/image" Target="../media/image293.jpeg"/><Relationship Id="rId24" Type="http://schemas.openxmlformats.org/officeDocument/2006/relationships/image" Target="../media/image306.jpeg"/><Relationship Id="rId5" Type="http://schemas.openxmlformats.org/officeDocument/2006/relationships/image" Target="../media/image287.jpeg"/><Relationship Id="rId15" Type="http://schemas.openxmlformats.org/officeDocument/2006/relationships/image" Target="../media/image297.jpeg"/><Relationship Id="rId23" Type="http://schemas.openxmlformats.org/officeDocument/2006/relationships/image" Target="../media/image305.jpeg"/><Relationship Id="rId10" Type="http://schemas.openxmlformats.org/officeDocument/2006/relationships/image" Target="../media/image292.jpeg"/><Relationship Id="rId19" Type="http://schemas.openxmlformats.org/officeDocument/2006/relationships/image" Target="../media/image301.jpeg"/><Relationship Id="rId4" Type="http://schemas.openxmlformats.org/officeDocument/2006/relationships/image" Target="../media/image286.jpeg"/><Relationship Id="rId9" Type="http://schemas.openxmlformats.org/officeDocument/2006/relationships/image" Target="../media/image291.jpeg"/><Relationship Id="rId14" Type="http://schemas.openxmlformats.org/officeDocument/2006/relationships/image" Target="../media/image296.jpeg"/><Relationship Id="rId22" Type="http://schemas.openxmlformats.org/officeDocument/2006/relationships/image" Target="../media/image30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07.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160</xdr:row>
      <xdr:rowOff>2657475</xdr:rowOff>
    </xdr:from>
    <xdr:to>
      <xdr:col>4</xdr:col>
      <xdr:colOff>3629025</xdr:colOff>
      <xdr:row>161</xdr:row>
      <xdr:rowOff>1565564</xdr:rowOff>
    </xdr:to>
    <xdr:pic>
      <xdr:nvPicPr>
        <xdr:cNvPr id="15253" name="Рисунок 89" descr="IMG_20190914_113356.jpg">
          <a:extLst>
            <a:ext uri="{FF2B5EF4-FFF2-40B4-BE49-F238E27FC236}">
              <a16:creationId xmlns:a16="http://schemas.microsoft.com/office/drawing/2014/main" id="{00000000-0008-0000-0000-0000953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20050" y="392487150"/>
          <a:ext cx="352425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210416</xdr:colOff>
      <xdr:row>167</xdr:row>
      <xdr:rowOff>1782214</xdr:rowOff>
    </xdr:from>
    <xdr:to>
      <xdr:col>4</xdr:col>
      <xdr:colOff>3506066</xdr:colOff>
      <xdr:row>169</xdr:row>
      <xdr:rowOff>270337</xdr:rowOff>
    </xdr:to>
    <xdr:pic>
      <xdr:nvPicPr>
        <xdr:cNvPr id="15258" name="Рисунок 94" descr="IMG_20190914_110126.jpg">
          <a:extLst>
            <a:ext uri="{FF2B5EF4-FFF2-40B4-BE49-F238E27FC236}">
              <a16:creationId xmlns:a16="http://schemas.microsoft.com/office/drawing/2014/main" id="{00000000-0008-0000-0000-00009A3B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124825" y="412242000"/>
          <a:ext cx="3295650"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927388</xdr:colOff>
      <xdr:row>3</xdr:row>
      <xdr:rowOff>161925</xdr:rowOff>
    </xdr:from>
    <xdr:to>
      <xdr:col>4</xdr:col>
      <xdr:colOff>3699163</xdr:colOff>
      <xdr:row>3</xdr:row>
      <xdr:rowOff>2409825</xdr:rowOff>
    </xdr:to>
    <xdr:pic>
      <xdr:nvPicPr>
        <xdr:cNvPr id="15293" name="Рисунок 89" descr="IMG_20200130_214458.jpg">
          <a:extLst>
            <a:ext uri="{FF2B5EF4-FFF2-40B4-BE49-F238E27FC236}">
              <a16:creationId xmlns:a16="http://schemas.microsoft.com/office/drawing/2014/main" id="{00000000-0008-0000-0000-0000BD3B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8343900" y="1600200"/>
          <a:ext cx="277177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917863</xdr:colOff>
      <xdr:row>4</xdr:row>
      <xdr:rowOff>38100</xdr:rowOff>
    </xdr:from>
    <xdr:to>
      <xdr:col>4</xdr:col>
      <xdr:colOff>3718213</xdr:colOff>
      <xdr:row>4</xdr:row>
      <xdr:rowOff>2438400</xdr:rowOff>
    </xdr:to>
    <xdr:pic>
      <xdr:nvPicPr>
        <xdr:cNvPr id="15294" name="Рисунок 90" descr="IMG_20200130_214234.jpg">
          <a:extLst>
            <a:ext uri="{FF2B5EF4-FFF2-40B4-BE49-F238E27FC236}">
              <a16:creationId xmlns:a16="http://schemas.microsoft.com/office/drawing/2014/main" id="{00000000-0008-0000-0000-0000BE3B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8334375" y="4124325"/>
          <a:ext cx="28003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908338</xdr:colOff>
      <xdr:row>5</xdr:row>
      <xdr:rowOff>66675</xdr:rowOff>
    </xdr:from>
    <xdr:to>
      <xdr:col>4</xdr:col>
      <xdr:colOff>3708688</xdr:colOff>
      <xdr:row>5</xdr:row>
      <xdr:rowOff>2428875</xdr:rowOff>
    </xdr:to>
    <xdr:pic>
      <xdr:nvPicPr>
        <xdr:cNvPr id="15295" name="Рисунок 91" descr="IMG_20200130_214836.jpg">
          <a:extLst>
            <a:ext uri="{FF2B5EF4-FFF2-40B4-BE49-F238E27FC236}">
              <a16:creationId xmlns:a16="http://schemas.microsoft.com/office/drawing/2014/main" id="{00000000-0008-0000-0000-0000BF3B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8324850" y="6791325"/>
          <a:ext cx="280035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466725</xdr:colOff>
      <xdr:row>6</xdr:row>
      <xdr:rowOff>47625</xdr:rowOff>
    </xdr:from>
    <xdr:to>
      <xdr:col>4</xdr:col>
      <xdr:colOff>3238500</xdr:colOff>
      <xdr:row>6</xdr:row>
      <xdr:rowOff>2438400</xdr:rowOff>
    </xdr:to>
    <xdr:pic>
      <xdr:nvPicPr>
        <xdr:cNvPr id="15296" name="Рисунок 92" descr="IMG_20200130_212839.jpg">
          <a:extLst>
            <a:ext uri="{FF2B5EF4-FFF2-40B4-BE49-F238E27FC236}">
              <a16:creationId xmlns:a16="http://schemas.microsoft.com/office/drawing/2014/main" id="{00000000-0008-0000-0000-0000C03B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8382000" y="9439275"/>
          <a:ext cx="2771775"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466725</xdr:colOff>
      <xdr:row>7</xdr:row>
      <xdr:rowOff>85725</xdr:rowOff>
    </xdr:from>
    <xdr:to>
      <xdr:col>4</xdr:col>
      <xdr:colOff>3219450</xdr:colOff>
      <xdr:row>7</xdr:row>
      <xdr:rowOff>2390775</xdr:rowOff>
    </xdr:to>
    <xdr:pic>
      <xdr:nvPicPr>
        <xdr:cNvPr id="15297" name="Рисунок 93" descr="IMG_20200130_212420.jpg">
          <a:extLst>
            <a:ext uri="{FF2B5EF4-FFF2-40B4-BE49-F238E27FC236}">
              <a16:creationId xmlns:a16="http://schemas.microsoft.com/office/drawing/2014/main" id="{00000000-0008-0000-0000-0000C13B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8382000" y="12144375"/>
          <a:ext cx="2752725"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8</xdr:row>
      <xdr:rowOff>104775</xdr:rowOff>
    </xdr:from>
    <xdr:to>
      <xdr:col>4</xdr:col>
      <xdr:colOff>3238500</xdr:colOff>
      <xdr:row>8</xdr:row>
      <xdr:rowOff>2400300</xdr:rowOff>
    </xdr:to>
    <xdr:pic>
      <xdr:nvPicPr>
        <xdr:cNvPr id="15298" name="Рисунок 94" descr="IMG_20200130_213700.jpg">
          <a:extLst>
            <a:ext uri="{FF2B5EF4-FFF2-40B4-BE49-F238E27FC236}">
              <a16:creationId xmlns:a16="http://schemas.microsoft.com/office/drawing/2014/main" id="{00000000-0008-0000-0000-0000C23B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8420100" y="14782800"/>
          <a:ext cx="27336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1260764</xdr:colOff>
      <xdr:row>11</xdr:row>
      <xdr:rowOff>76829</xdr:rowOff>
    </xdr:from>
    <xdr:to>
      <xdr:col>4</xdr:col>
      <xdr:colOff>2479964</xdr:colOff>
      <xdr:row>11</xdr:row>
      <xdr:rowOff>2624643</xdr:rowOff>
    </xdr:to>
    <xdr:pic>
      <xdr:nvPicPr>
        <xdr:cNvPr id="120" name="Рисунок 119" descr="IMG_20200714_120750.jpg">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9"/>
        <a:stretch>
          <a:fillRect/>
        </a:stretch>
      </xdr:blipFill>
      <xdr:spPr>
        <a:xfrm>
          <a:off x="9172575" y="22726650"/>
          <a:ext cx="1219200" cy="2543175"/>
        </a:xfrm>
        <a:prstGeom prst="rect">
          <a:avLst/>
        </a:prstGeom>
      </xdr:spPr>
    </xdr:pic>
    <xdr:clientData/>
  </xdr:twoCellAnchor>
  <xdr:twoCellAnchor editAs="oneCell">
    <xdr:from>
      <xdr:col>4</xdr:col>
      <xdr:colOff>1025239</xdr:colOff>
      <xdr:row>9</xdr:row>
      <xdr:rowOff>169721</xdr:rowOff>
    </xdr:from>
    <xdr:to>
      <xdr:col>4</xdr:col>
      <xdr:colOff>2757055</xdr:colOff>
      <xdr:row>9</xdr:row>
      <xdr:rowOff>2537184</xdr:rowOff>
    </xdr:to>
    <xdr:pic>
      <xdr:nvPicPr>
        <xdr:cNvPr id="123" name="Рисунок 122" descr="IMG_20200714_121605.jpg">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0"/>
        <a:stretch>
          <a:fillRect/>
        </a:stretch>
      </xdr:blipFill>
      <xdr:spPr>
        <a:xfrm>
          <a:off x="8943975" y="17535525"/>
          <a:ext cx="1733550" cy="2371725"/>
        </a:xfrm>
        <a:prstGeom prst="rect">
          <a:avLst/>
        </a:prstGeom>
      </xdr:spPr>
    </xdr:pic>
    <xdr:clientData/>
  </xdr:twoCellAnchor>
  <xdr:twoCellAnchor editAs="oneCell">
    <xdr:from>
      <xdr:col>4</xdr:col>
      <xdr:colOff>1108363</xdr:colOff>
      <xdr:row>10</xdr:row>
      <xdr:rowOff>116280</xdr:rowOff>
    </xdr:from>
    <xdr:to>
      <xdr:col>4</xdr:col>
      <xdr:colOff>2743200</xdr:colOff>
      <xdr:row>10</xdr:row>
      <xdr:rowOff>2609564</xdr:rowOff>
    </xdr:to>
    <xdr:pic>
      <xdr:nvPicPr>
        <xdr:cNvPr id="125" name="Рисунок 124" descr="IMG_20200714_121635.jpg">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1"/>
        <a:stretch>
          <a:fillRect/>
        </a:stretch>
      </xdr:blipFill>
      <xdr:spPr>
        <a:xfrm>
          <a:off x="9020175" y="20126325"/>
          <a:ext cx="1638300" cy="2495550"/>
        </a:xfrm>
        <a:prstGeom prst="rect">
          <a:avLst/>
        </a:prstGeom>
      </xdr:spPr>
    </xdr:pic>
    <xdr:clientData/>
  </xdr:twoCellAnchor>
  <xdr:twoCellAnchor editAs="oneCell">
    <xdr:from>
      <xdr:col>4</xdr:col>
      <xdr:colOff>1160319</xdr:colOff>
      <xdr:row>118</xdr:row>
      <xdr:rowOff>167248</xdr:rowOff>
    </xdr:from>
    <xdr:to>
      <xdr:col>4</xdr:col>
      <xdr:colOff>2743200</xdr:colOff>
      <xdr:row>118</xdr:row>
      <xdr:rowOff>1352420</xdr:rowOff>
    </xdr:to>
    <xdr:pic>
      <xdr:nvPicPr>
        <xdr:cNvPr id="273" name="Рисунок 272" descr="IMG_20200821_094258.jpg">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12"/>
        <a:stretch>
          <a:fillRect/>
        </a:stretch>
      </xdr:blipFill>
      <xdr:spPr>
        <a:xfrm>
          <a:off x="9077325" y="264680700"/>
          <a:ext cx="1581150" cy="1181100"/>
        </a:xfrm>
        <a:prstGeom prst="rect">
          <a:avLst/>
        </a:prstGeom>
      </xdr:spPr>
    </xdr:pic>
    <xdr:clientData/>
  </xdr:twoCellAnchor>
  <xdr:twoCellAnchor editAs="oneCell">
    <xdr:from>
      <xdr:col>4</xdr:col>
      <xdr:colOff>159326</xdr:colOff>
      <xdr:row>55</xdr:row>
      <xdr:rowOff>2369126</xdr:rowOff>
    </xdr:from>
    <xdr:to>
      <xdr:col>4</xdr:col>
      <xdr:colOff>3588326</xdr:colOff>
      <xdr:row>56</xdr:row>
      <xdr:rowOff>1411801</xdr:rowOff>
    </xdr:to>
    <xdr:pic>
      <xdr:nvPicPr>
        <xdr:cNvPr id="197" name="Рисунок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077200" y="125730000"/>
          <a:ext cx="3429000" cy="2009775"/>
        </a:xfrm>
        <a:prstGeom prst="rect">
          <a:avLst/>
        </a:prstGeom>
      </xdr:spPr>
    </xdr:pic>
    <xdr:clientData/>
  </xdr:twoCellAnchor>
  <xdr:twoCellAnchor editAs="oneCell">
    <xdr:from>
      <xdr:col>4</xdr:col>
      <xdr:colOff>245919</xdr:colOff>
      <xdr:row>185</xdr:row>
      <xdr:rowOff>1004456</xdr:rowOff>
    </xdr:from>
    <xdr:to>
      <xdr:col>4</xdr:col>
      <xdr:colOff>3593106</xdr:colOff>
      <xdr:row>185</xdr:row>
      <xdr:rowOff>2455718</xdr:rowOff>
    </xdr:to>
    <xdr:pic>
      <xdr:nvPicPr>
        <xdr:cNvPr id="226" name="Рисунок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162925" y="450589650"/>
          <a:ext cx="3343275" cy="1447800"/>
        </a:xfrm>
        <a:prstGeom prst="rect">
          <a:avLst/>
        </a:prstGeom>
      </xdr:spPr>
    </xdr:pic>
    <xdr:clientData/>
  </xdr:twoCellAnchor>
  <xdr:twoCellAnchor editAs="oneCell">
    <xdr:from>
      <xdr:col>4</xdr:col>
      <xdr:colOff>121228</xdr:colOff>
      <xdr:row>137</xdr:row>
      <xdr:rowOff>1143001</xdr:rowOff>
    </xdr:from>
    <xdr:to>
      <xdr:col>4</xdr:col>
      <xdr:colOff>3523052</xdr:colOff>
      <xdr:row>137</xdr:row>
      <xdr:rowOff>3446319</xdr:rowOff>
    </xdr:to>
    <xdr:pic>
      <xdr:nvPicPr>
        <xdr:cNvPr id="227" name="Рисунок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8039100" y="300161325"/>
          <a:ext cx="3400425" cy="2305050"/>
        </a:xfrm>
        <a:prstGeom prst="rect">
          <a:avLst/>
        </a:prstGeom>
      </xdr:spPr>
    </xdr:pic>
    <xdr:clientData/>
  </xdr:twoCellAnchor>
  <xdr:twoCellAnchor editAs="oneCell">
    <xdr:from>
      <xdr:col>4</xdr:col>
      <xdr:colOff>121227</xdr:colOff>
      <xdr:row>138</xdr:row>
      <xdr:rowOff>1160318</xdr:rowOff>
    </xdr:from>
    <xdr:to>
      <xdr:col>4</xdr:col>
      <xdr:colOff>3529690</xdr:colOff>
      <xdr:row>138</xdr:row>
      <xdr:rowOff>3567545</xdr:rowOff>
    </xdr:to>
    <xdr:pic>
      <xdr:nvPicPr>
        <xdr:cNvPr id="228" name="Рисунок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8039100" y="304771425"/>
          <a:ext cx="3409950" cy="2409825"/>
        </a:xfrm>
        <a:prstGeom prst="rect">
          <a:avLst/>
        </a:prstGeom>
      </xdr:spPr>
    </xdr:pic>
    <xdr:clientData/>
  </xdr:twoCellAnchor>
  <xdr:twoCellAnchor editAs="oneCell">
    <xdr:from>
      <xdr:col>4</xdr:col>
      <xdr:colOff>121228</xdr:colOff>
      <xdr:row>139</xdr:row>
      <xdr:rowOff>1039092</xdr:rowOff>
    </xdr:from>
    <xdr:to>
      <xdr:col>4</xdr:col>
      <xdr:colOff>3574206</xdr:colOff>
      <xdr:row>139</xdr:row>
      <xdr:rowOff>3377046</xdr:rowOff>
    </xdr:to>
    <xdr:pic>
      <xdr:nvPicPr>
        <xdr:cNvPr id="15265" name="Рисунок 15264">
          <a:extLst>
            <a:ext uri="{FF2B5EF4-FFF2-40B4-BE49-F238E27FC236}">
              <a16:creationId xmlns:a16="http://schemas.microsoft.com/office/drawing/2014/main" id="{00000000-0008-0000-0000-0000A13B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8039100" y="309238650"/>
          <a:ext cx="3457575" cy="2333625"/>
        </a:xfrm>
        <a:prstGeom prst="rect">
          <a:avLst/>
        </a:prstGeom>
      </xdr:spPr>
    </xdr:pic>
    <xdr:clientData/>
  </xdr:twoCellAnchor>
  <xdr:twoCellAnchor editAs="oneCell">
    <xdr:from>
      <xdr:col>4</xdr:col>
      <xdr:colOff>173183</xdr:colOff>
      <xdr:row>141</xdr:row>
      <xdr:rowOff>1035629</xdr:rowOff>
    </xdr:from>
    <xdr:to>
      <xdr:col>4</xdr:col>
      <xdr:colOff>3567547</xdr:colOff>
      <xdr:row>141</xdr:row>
      <xdr:rowOff>3355111</xdr:rowOff>
    </xdr:to>
    <xdr:pic>
      <xdr:nvPicPr>
        <xdr:cNvPr id="15267" name="Рисунок 15266">
          <a:extLst>
            <a:ext uri="{FF2B5EF4-FFF2-40B4-BE49-F238E27FC236}">
              <a16:creationId xmlns:a16="http://schemas.microsoft.com/office/drawing/2014/main" id="{00000000-0008-0000-0000-0000A33B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8305801" y="319704029"/>
          <a:ext cx="3394364" cy="2319482"/>
        </a:xfrm>
        <a:prstGeom prst="rect">
          <a:avLst/>
        </a:prstGeom>
      </xdr:spPr>
    </xdr:pic>
    <xdr:clientData/>
  </xdr:twoCellAnchor>
  <xdr:twoCellAnchor editAs="oneCell">
    <xdr:from>
      <xdr:col>4</xdr:col>
      <xdr:colOff>166256</xdr:colOff>
      <xdr:row>143</xdr:row>
      <xdr:rowOff>512620</xdr:rowOff>
    </xdr:from>
    <xdr:to>
      <xdr:col>4</xdr:col>
      <xdr:colOff>3567706</xdr:colOff>
      <xdr:row>143</xdr:row>
      <xdr:rowOff>3906984</xdr:rowOff>
    </xdr:to>
    <xdr:pic>
      <xdr:nvPicPr>
        <xdr:cNvPr id="15269" name="Рисунок 15268">
          <a:extLst>
            <a:ext uri="{FF2B5EF4-FFF2-40B4-BE49-F238E27FC236}">
              <a16:creationId xmlns:a16="http://schemas.microsoft.com/office/drawing/2014/main" id="{00000000-0008-0000-0000-0000A53B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298874" y="323766875"/>
          <a:ext cx="3401450" cy="3394364"/>
        </a:xfrm>
        <a:prstGeom prst="rect">
          <a:avLst/>
        </a:prstGeom>
      </xdr:spPr>
    </xdr:pic>
    <xdr:clientData/>
  </xdr:twoCellAnchor>
  <xdr:twoCellAnchor editAs="oneCell">
    <xdr:from>
      <xdr:col>4</xdr:col>
      <xdr:colOff>1080654</xdr:colOff>
      <xdr:row>151</xdr:row>
      <xdr:rowOff>154715</xdr:rowOff>
    </xdr:from>
    <xdr:to>
      <xdr:col>4</xdr:col>
      <xdr:colOff>2951017</xdr:colOff>
      <xdr:row>151</xdr:row>
      <xdr:rowOff>4180609</xdr:rowOff>
    </xdr:to>
    <xdr:pic>
      <xdr:nvPicPr>
        <xdr:cNvPr id="15270" name="Рисунок 15269">
          <a:extLst>
            <a:ext uri="{FF2B5EF4-FFF2-40B4-BE49-F238E27FC236}">
              <a16:creationId xmlns:a16="http://schemas.microsoft.com/office/drawing/2014/main" id="{00000000-0008-0000-0000-0000A63B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991600" y="353682300"/>
          <a:ext cx="1866900" cy="4029075"/>
        </a:xfrm>
        <a:prstGeom prst="rect">
          <a:avLst/>
        </a:prstGeom>
      </xdr:spPr>
    </xdr:pic>
    <xdr:clientData/>
  </xdr:twoCellAnchor>
  <xdr:twoCellAnchor editAs="oneCell">
    <xdr:from>
      <xdr:col>4</xdr:col>
      <xdr:colOff>976745</xdr:colOff>
      <xdr:row>152</xdr:row>
      <xdr:rowOff>20782</xdr:rowOff>
    </xdr:from>
    <xdr:to>
      <xdr:col>4</xdr:col>
      <xdr:colOff>2844186</xdr:colOff>
      <xdr:row>152</xdr:row>
      <xdr:rowOff>4229100</xdr:rowOff>
    </xdr:to>
    <xdr:pic>
      <xdr:nvPicPr>
        <xdr:cNvPr id="15271" name="Рисунок 15270">
          <a:extLst>
            <a:ext uri="{FF2B5EF4-FFF2-40B4-BE49-F238E27FC236}">
              <a16:creationId xmlns:a16="http://schemas.microsoft.com/office/drawing/2014/main" id="{00000000-0008-0000-0000-0000A73B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896350" y="357930450"/>
          <a:ext cx="1866900" cy="4210050"/>
        </a:xfrm>
        <a:prstGeom prst="rect">
          <a:avLst/>
        </a:prstGeom>
      </xdr:spPr>
    </xdr:pic>
    <xdr:clientData/>
  </xdr:twoCellAnchor>
  <xdr:twoCellAnchor editAs="oneCell">
    <xdr:from>
      <xdr:col>4</xdr:col>
      <xdr:colOff>1149928</xdr:colOff>
      <xdr:row>154</xdr:row>
      <xdr:rowOff>150140</xdr:rowOff>
    </xdr:from>
    <xdr:to>
      <xdr:col>4</xdr:col>
      <xdr:colOff>2798620</xdr:colOff>
      <xdr:row>154</xdr:row>
      <xdr:rowOff>3934690</xdr:rowOff>
    </xdr:to>
    <xdr:pic>
      <xdr:nvPicPr>
        <xdr:cNvPr id="15272" name="Рисунок 15271">
          <a:extLst>
            <a:ext uri="{FF2B5EF4-FFF2-40B4-BE49-F238E27FC236}">
              <a16:creationId xmlns:a16="http://schemas.microsoft.com/office/drawing/2014/main" id="{00000000-0008-0000-0000-0000A83B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9067800" y="366560100"/>
          <a:ext cx="1647825" cy="3781425"/>
        </a:xfrm>
        <a:prstGeom prst="rect">
          <a:avLst/>
        </a:prstGeom>
      </xdr:spPr>
    </xdr:pic>
    <xdr:clientData/>
  </xdr:twoCellAnchor>
  <xdr:twoCellAnchor editAs="oneCell">
    <xdr:from>
      <xdr:col>4</xdr:col>
      <xdr:colOff>813946</xdr:colOff>
      <xdr:row>18</xdr:row>
      <xdr:rowOff>103908</xdr:rowOff>
    </xdr:from>
    <xdr:to>
      <xdr:col>4</xdr:col>
      <xdr:colOff>2753588</xdr:colOff>
      <xdr:row>18</xdr:row>
      <xdr:rowOff>2043550</xdr:rowOff>
    </xdr:to>
    <xdr:pic>
      <xdr:nvPicPr>
        <xdr:cNvPr id="15277" name="Рисунок 15276">
          <a:extLst>
            <a:ext uri="{FF2B5EF4-FFF2-40B4-BE49-F238E27FC236}">
              <a16:creationId xmlns:a16="http://schemas.microsoft.com/office/drawing/2014/main" id="{00000000-0008-0000-0000-0000AD3B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724900" y="41509950"/>
          <a:ext cx="1943100" cy="1943100"/>
        </a:xfrm>
        <a:prstGeom prst="rect">
          <a:avLst/>
        </a:prstGeom>
      </xdr:spPr>
    </xdr:pic>
    <xdr:clientData/>
  </xdr:twoCellAnchor>
  <xdr:twoCellAnchor editAs="oneCell">
    <xdr:from>
      <xdr:col>4</xdr:col>
      <xdr:colOff>331816</xdr:colOff>
      <xdr:row>177</xdr:row>
      <xdr:rowOff>553491</xdr:rowOff>
    </xdr:from>
    <xdr:to>
      <xdr:col>4</xdr:col>
      <xdr:colOff>3272444</xdr:colOff>
      <xdr:row>178</xdr:row>
      <xdr:rowOff>903715</xdr:rowOff>
    </xdr:to>
    <xdr:pic>
      <xdr:nvPicPr>
        <xdr:cNvPr id="15279" name="Рисунок 15278">
          <a:extLst>
            <a:ext uri="{FF2B5EF4-FFF2-40B4-BE49-F238E27FC236}">
              <a16:creationId xmlns:a16="http://schemas.microsoft.com/office/drawing/2014/main" id="{00000000-0008-0000-0000-0000AF3B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248650" y="430063275"/>
          <a:ext cx="2943225" cy="2257425"/>
        </a:xfrm>
        <a:prstGeom prst="rect">
          <a:avLst/>
        </a:prstGeom>
      </xdr:spPr>
    </xdr:pic>
    <xdr:clientData/>
  </xdr:twoCellAnchor>
  <xdr:twoCellAnchor editAs="oneCell">
    <xdr:from>
      <xdr:col>4</xdr:col>
      <xdr:colOff>195349</xdr:colOff>
      <xdr:row>175</xdr:row>
      <xdr:rowOff>520240</xdr:rowOff>
    </xdr:from>
    <xdr:to>
      <xdr:col>4</xdr:col>
      <xdr:colOff>3494042</xdr:colOff>
      <xdr:row>176</xdr:row>
      <xdr:rowOff>892234</xdr:rowOff>
    </xdr:to>
    <xdr:pic>
      <xdr:nvPicPr>
        <xdr:cNvPr id="15282" name="Рисунок 15281">
          <a:extLst>
            <a:ext uri="{FF2B5EF4-FFF2-40B4-BE49-F238E27FC236}">
              <a16:creationId xmlns:a16="http://schemas.microsoft.com/office/drawing/2014/main" id="{00000000-0008-0000-0000-0000B23B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8115300" y="426224700"/>
          <a:ext cx="3295650" cy="2276475"/>
        </a:xfrm>
        <a:prstGeom prst="rect">
          <a:avLst/>
        </a:prstGeom>
      </xdr:spPr>
    </xdr:pic>
    <xdr:clientData/>
  </xdr:twoCellAnchor>
  <xdr:twoCellAnchor editAs="oneCell">
    <xdr:from>
      <xdr:col>4</xdr:col>
      <xdr:colOff>942111</xdr:colOff>
      <xdr:row>19</xdr:row>
      <xdr:rowOff>138545</xdr:rowOff>
    </xdr:from>
    <xdr:to>
      <xdr:col>4</xdr:col>
      <xdr:colOff>2895601</xdr:colOff>
      <xdr:row>19</xdr:row>
      <xdr:rowOff>2092035</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858250" y="43691175"/>
          <a:ext cx="1952625" cy="1952625"/>
        </a:xfrm>
        <a:prstGeom prst="rect">
          <a:avLst/>
        </a:prstGeom>
      </xdr:spPr>
    </xdr:pic>
    <xdr:clientData/>
  </xdr:twoCellAnchor>
  <xdr:twoCellAnchor editAs="oneCell">
    <xdr:from>
      <xdr:col>4</xdr:col>
      <xdr:colOff>318654</xdr:colOff>
      <xdr:row>22</xdr:row>
      <xdr:rowOff>512619</xdr:rowOff>
    </xdr:from>
    <xdr:to>
      <xdr:col>4</xdr:col>
      <xdr:colOff>3338944</xdr:colOff>
      <xdr:row>22</xdr:row>
      <xdr:rowOff>3532909</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229600" y="54625875"/>
          <a:ext cx="3019425" cy="3019425"/>
        </a:xfrm>
        <a:prstGeom prst="rect">
          <a:avLst/>
        </a:prstGeom>
      </xdr:spPr>
    </xdr:pic>
    <xdr:clientData/>
  </xdr:twoCellAnchor>
  <xdr:twoCellAnchor editAs="oneCell">
    <xdr:from>
      <xdr:col>4</xdr:col>
      <xdr:colOff>471056</xdr:colOff>
      <xdr:row>23</xdr:row>
      <xdr:rowOff>165492</xdr:rowOff>
    </xdr:from>
    <xdr:to>
      <xdr:col>4</xdr:col>
      <xdr:colOff>3186547</xdr:colOff>
      <xdr:row>23</xdr:row>
      <xdr:rowOff>2880983</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8382000" y="58235850"/>
          <a:ext cx="2714625" cy="2714625"/>
        </a:xfrm>
        <a:prstGeom prst="rect">
          <a:avLst/>
        </a:prstGeom>
      </xdr:spPr>
    </xdr:pic>
    <xdr:clientData/>
  </xdr:twoCellAnchor>
  <xdr:twoCellAnchor editAs="oneCell">
    <xdr:from>
      <xdr:col>4</xdr:col>
      <xdr:colOff>377537</xdr:colOff>
      <xdr:row>32</xdr:row>
      <xdr:rowOff>289214</xdr:rowOff>
    </xdr:from>
    <xdr:to>
      <xdr:col>4</xdr:col>
      <xdr:colOff>3380509</xdr:colOff>
      <xdr:row>33</xdr:row>
      <xdr:rowOff>1380259</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296275" y="61379100"/>
          <a:ext cx="3000375" cy="3000375"/>
        </a:xfrm>
        <a:prstGeom prst="rect">
          <a:avLst/>
        </a:prstGeom>
      </xdr:spPr>
    </xdr:pic>
    <xdr:clientData/>
  </xdr:twoCellAnchor>
  <xdr:twoCellAnchor editAs="oneCell">
    <xdr:from>
      <xdr:col>4</xdr:col>
      <xdr:colOff>387928</xdr:colOff>
      <xdr:row>35</xdr:row>
      <xdr:rowOff>41563</xdr:rowOff>
    </xdr:from>
    <xdr:to>
      <xdr:col>4</xdr:col>
      <xdr:colOff>3643746</xdr:colOff>
      <xdr:row>36</xdr:row>
      <xdr:rowOff>1385454</xdr:rowOff>
    </xdr:to>
    <xdr:pic>
      <xdr:nvPicPr>
        <xdr:cNvPr id="15235" name="Рисунок 15234">
          <a:extLst>
            <a:ext uri="{FF2B5EF4-FFF2-40B4-BE49-F238E27FC236}">
              <a16:creationId xmlns:a16="http://schemas.microsoft.com/office/drawing/2014/main" id="{00000000-0008-0000-0000-0000833B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8520546" y="85025345"/>
          <a:ext cx="3255818" cy="3255818"/>
        </a:xfrm>
        <a:prstGeom prst="rect">
          <a:avLst/>
        </a:prstGeom>
      </xdr:spPr>
    </xdr:pic>
    <xdr:clientData/>
  </xdr:twoCellAnchor>
  <xdr:twoCellAnchor editAs="oneCell">
    <xdr:from>
      <xdr:col>4</xdr:col>
      <xdr:colOff>277090</xdr:colOff>
      <xdr:row>46</xdr:row>
      <xdr:rowOff>471055</xdr:rowOff>
    </xdr:from>
    <xdr:to>
      <xdr:col>4</xdr:col>
      <xdr:colOff>3643744</xdr:colOff>
      <xdr:row>46</xdr:row>
      <xdr:rowOff>3837709</xdr:rowOff>
    </xdr:to>
    <xdr:pic>
      <xdr:nvPicPr>
        <xdr:cNvPr id="15242" name="Рисунок 15241">
          <a:extLst>
            <a:ext uri="{FF2B5EF4-FFF2-40B4-BE49-F238E27FC236}">
              <a16:creationId xmlns:a16="http://schemas.microsoft.com/office/drawing/2014/main" id="{00000000-0008-0000-0000-00008A3B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8191500" y="98659950"/>
          <a:ext cx="3362325" cy="3362325"/>
        </a:xfrm>
        <a:prstGeom prst="rect">
          <a:avLst/>
        </a:prstGeom>
      </xdr:spPr>
    </xdr:pic>
    <xdr:clientData/>
  </xdr:twoCellAnchor>
  <xdr:twoCellAnchor editAs="oneCell">
    <xdr:from>
      <xdr:col>4</xdr:col>
      <xdr:colOff>263236</xdr:colOff>
      <xdr:row>47</xdr:row>
      <xdr:rowOff>484908</xdr:rowOff>
    </xdr:from>
    <xdr:to>
      <xdr:col>4</xdr:col>
      <xdr:colOff>3324329</xdr:colOff>
      <xdr:row>47</xdr:row>
      <xdr:rowOff>3546001</xdr:rowOff>
    </xdr:to>
    <xdr:pic>
      <xdr:nvPicPr>
        <xdr:cNvPr id="15246" name="Рисунок 15245">
          <a:extLst>
            <a:ext uri="{FF2B5EF4-FFF2-40B4-BE49-F238E27FC236}">
              <a16:creationId xmlns:a16="http://schemas.microsoft.com/office/drawing/2014/main" id="{00000000-0008-0000-0000-00008E3B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8181975" y="102984300"/>
          <a:ext cx="3057525" cy="3057525"/>
        </a:xfrm>
        <a:prstGeom prst="rect">
          <a:avLst/>
        </a:prstGeom>
      </xdr:spPr>
    </xdr:pic>
    <xdr:clientData/>
  </xdr:twoCellAnchor>
  <xdr:twoCellAnchor editAs="oneCell">
    <xdr:from>
      <xdr:col>4</xdr:col>
      <xdr:colOff>637310</xdr:colOff>
      <xdr:row>48</xdr:row>
      <xdr:rowOff>428727</xdr:rowOff>
    </xdr:from>
    <xdr:to>
      <xdr:col>4</xdr:col>
      <xdr:colOff>3532910</xdr:colOff>
      <xdr:row>48</xdr:row>
      <xdr:rowOff>3324327</xdr:rowOff>
    </xdr:to>
    <xdr:pic>
      <xdr:nvPicPr>
        <xdr:cNvPr id="15254" name="Рисунок 15253">
          <a:extLst>
            <a:ext uri="{FF2B5EF4-FFF2-40B4-BE49-F238E27FC236}">
              <a16:creationId xmlns:a16="http://schemas.microsoft.com/office/drawing/2014/main" id="{00000000-0008-0000-0000-0000963B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8553450" y="107051475"/>
          <a:ext cx="2895600" cy="2895600"/>
        </a:xfrm>
        <a:prstGeom prst="rect">
          <a:avLst/>
        </a:prstGeom>
      </xdr:spPr>
    </xdr:pic>
    <xdr:clientData/>
  </xdr:twoCellAnchor>
  <xdr:twoCellAnchor editAs="oneCell">
    <xdr:from>
      <xdr:col>4</xdr:col>
      <xdr:colOff>443347</xdr:colOff>
      <xdr:row>49</xdr:row>
      <xdr:rowOff>96219</xdr:rowOff>
    </xdr:from>
    <xdr:to>
      <xdr:col>4</xdr:col>
      <xdr:colOff>3435928</xdr:colOff>
      <xdr:row>49</xdr:row>
      <xdr:rowOff>3088800</xdr:rowOff>
    </xdr:to>
    <xdr:pic>
      <xdr:nvPicPr>
        <xdr:cNvPr id="15259" name="Рисунок 15258">
          <a:extLst>
            <a:ext uri="{FF2B5EF4-FFF2-40B4-BE49-F238E27FC236}">
              <a16:creationId xmlns:a16="http://schemas.microsoft.com/office/drawing/2014/main" id="{00000000-0008-0000-0000-00009B3B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8362950" y="110375700"/>
          <a:ext cx="2990850" cy="2990850"/>
        </a:xfrm>
        <a:prstGeom prst="rect">
          <a:avLst/>
        </a:prstGeom>
      </xdr:spPr>
    </xdr:pic>
    <xdr:clientData/>
  </xdr:twoCellAnchor>
  <xdr:twoCellAnchor editAs="oneCell">
    <xdr:from>
      <xdr:col>4</xdr:col>
      <xdr:colOff>637308</xdr:colOff>
      <xdr:row>58</xdr:row>
      <xdr:rowOff>83127</xdr:rowOff>
    </xdr:from>
    <xdr:to>
      <xdr:col>4</xdr:col>
      <xdr:colOff>2867127</xdr:colOff>
      <xdr:row>58</xdr:row>
      <xdr:rowOff>2312946</xdr:rowOff>
    </xdr:to>
    <xdr:pic>
      <xdr:nvPicPr>
        <xdr:cNvPr id="15261" name="Рисунок 15260">
          <a:extLst>
            <a:ext uri="{FF2B5EF4-FFF2-40B4-BE49-F238E27FC236}">
              <a16:creationId xmlns:a16="http://schemas.microsoft.com/office/drawing/2014/main" id="{00000000-0008-0000-0000-00009D3B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8769926" y="138046691"/>
          <a:ext cx="2229819" cy="2229819"/>
        </a:xfrm>
        <a:prstGeom prst="rect">
          <a:avLst/>
        </a:prstGeom>
      </xdr:spPr>
    </xdr:pic>
    <xdr:clientData/>
  </xdr:twoCellAnchor>
  <xdr:twoCellAnchor editAs="oneCell">
    <xdr:from>
      <xdr:col>4</xdr:col>
      <xdr:colOff>207818</xdr:colOff>
      <xdr:row>59</xdr:row>
      <xdr:rowOff>2424546</xdr:rowOff>
    </xdr:from>
    <xdr:to>
      <xdr:col>4</xdr:col>
      <xdr:colOff>3311236</xdr:colOff>
      <xdr:row>61</xdr:row>
      <xdr:rowOff>69273</xdr:rowOff>
    </xdr:to>
    <xdr:pic>
      <xdr:nvPicPr>
        <xdr:cNvPr id="15268" name="Рисунок 15267">
          <a:extLst>
            <a:ext uri="{FF2B5EF4-FFF2-40B4-BE49-F238E27FC236}">
              <a16:creationId xmlns:a16="http://schemas.microsoft.com/office/drawing/2014/main" id="{00000000-0008-0000-0000-0000A43B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8124825" y="136788525"/>
          <a:ext cx="3105150" cy="3114675"/>
        </a:xfrm>
        <a:prstGeom prst="rect">
          <a:avLst/>
        </a:prstGeom>
      </xdr:spPr>
    </xdr:pic>
    <xdr:clientData/>
  </xdr:twoCellAnchor>
  <xdr:twoCellAnchor editAs="oneCell">
    <xdr:from>
      <xdr:col>4</xdr:col>
      <xdr:colOff>332510</xdr:colOff>
      <xdr:row>80</xdr:row>
      <xdr:rowOff>235526</xdr:rowOff>
    </xdr:from>
    <xdr:to>
      <xdr:col>4</xdr:col>
      <xdr:colOff>3574473</xdr:colOff>
      <xdr:row>82</xdr:row>
      <xdr:rowOff>955962</xdr:rowOff>
    </xdr:to>
    <xdr:pic>
      <xdr:nvPicPr>
        <xdr:cNvPr id="15275" name="Рисунок 15274">
          <a:extLst>
            <a:ext uri="{FF2B5EF4-FFF2-40B4-BE49-F238E27FC236}">
              <a16:creationId xmlns:a16="http://schemas.microsoft.com/office/drawing/2014/main" id="{00000000-0008-0000-0000-0000AB3B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8248650" y="180184425"/>
          <a:ext cx="3238500" cy="3238500"/>
        </a:xfrm>
        <a:prstGeom prst="rect">
          <a:avLst/>
        </a:prstGeom>
      </xdr:spPr>
    </xdr:pic>
    <xdr:clientData/>
  </xdr:twoCellAnchor>
  <xdr:twoCellAnchor editAs="oneCell">
    <xdr:from>
      <xdr:col>4</xdr:col>
      <xdr:colOff>360218</xdr:colOff>
      <xdr:row>83</xdr:row>
      <xdr:rowOff>193963</xdr:rowOff>
    </xdr:from>
    <xdr:to>
      <xdr:col>4</xdr:col>
      <xdr:colOff>3657600</xdr:colOff>
      <xdr:row>85</xdr:row>
      <xdr:rowOff>969818</xdr:rowOff>
    </xdr:to>
    <xdr:pic>
      <xdr:nvPicPr>
        <xdr:cNvPr id="15278" name="Рисунок 15277">
          <a:extLst>
            <a:ext uri="{FF2B5EF4-FFF2-40B4-BE49-F238E27FC236}">
              <a16:creationId xmlns:a16="http://schemas.microsoft.com/office/drawing/2014/main" id="{00000000-0008-0000-0000-0000AE3B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8277225" y="183908700"/>
          <a:ext cx="3295650" cy="3286125"/>
        </a:xfrm>
        <a:prstGeom prst="rect">
          <a:avLst/>
        </a:prstGeom>
      </xdr:spPr>
    </xdr:pic>
    <xdr:clientData/>
  </xdr:twoCellAnchor>
  <xdr:twoCellAnchor editAs="oneCell">
    <xdr:from>
      <xdr:col>4</xdr:col>
      <xdr:colOff>40801</xdr:colOff>
      <xdr:row>87</xdr:row>
      <xdr:rowOff>775089</xdr:rowOff>
    </xdr:from>
    <xdr:to>
      <xdr:col>5</xdr:col>
      <xdr:colOff>1</xdr:colOff>
      <xdr:row>87</xdr:row>
      <xdr:rowOff>4433453</xdr:rowOff>
    </xdr:to>
    <xdr:pic>
      <xdr:nvPicPr>
        <xdr:cNvPr id="15281" name="Рисунок 15280">
          <a:extLst>
            <a:ext uri="{FF2B5EF4-FFF2-40B4-BE49-F238E27FC236}">
              <a16:creationId xmlns:a16="http://schemas.microsoft.com/office/drawing/2014/main" id="{00000000-0008-0000-0000-0000B13B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7953375" y="190585725"/>
          <a:ext cx="3657600" cy="3657600"/>
        </a:xfrm>
        <a:prstGeom prst="rect">
          <a:avLst/>
        </a:prstGeom>
      </xdr:spPr>
    </xdr:pic>
    <xdr:clientData/>
  </xdr:twoCellAnchor>
  <xdr:twoCellAnchor editAs="oneCell">
    <xdr:from>
      <xdr:col>4</xdr:col>
      <xdr:colOff>623455</xdr:colOff>
      <xdr:row>88</xdr:row>
      <xdr:rowOff>193964</xdr:rowOff>
    </xdr:from>
    <xdr:to>
      <xdr:col>4</xdr:col>
      <xdr:colOff>3255818</xdr:colOff>
      <xdr:row>88</xdr:row>
      <xdr:rowOff>2826327</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8534400" y="194824350"/>
          <a:ext cx="2628900" cy="2628900"/>
        </a:xfrm>
        <a:prstGeom prst="rect">
          <a:avLst/>
        </a:prstGeom>
      </xdr:spPr>
    </xdr:pic>
    <xdr:clientData/>
  </xdr:twoCellAnchor>
  <xdr:twoCellAnchor editAs="oneCell">
    <xdr:from>
      <xdr:col>4</xdr:col>
      <xdr:colOff>512618</xdr:colOff>
      <xdr:row>89</xdr:row>
      <xdr:rowOff>207816</xdr:rowOff>
    </xdr:from>
    <xdr:to>
      <xdr:col>4</xdr:col>
      <xdr:colOff>3158837</xdr:colOff>
      <xdr:row>89</xdr:row>
      <xdr:rowOff>2854035</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8429625" y="197853300"/>
          <a:ext cx="2647950" cy="2647950"/>
        </a:xfrm>
        <a:prstGeom prst="rect">
          <a:avLst/>
        </a:prstGeom>
      </xdr:spPr>
    </xdr:pic>
    <xdr:clientData/>
  </xdr:twoCellAnchor>
  <xdr:twoCellAnchor editAs="oneCell">
    <xdr:from>
      <xdr:col>4</xdr:col>
      <xdr:colOff>554183</xdr:colOff>
      <xdr:row>91</xdr:row>
      <xdr:rowOff>110836</xdr:rowOff>
    </xdr:from>
    <xdr:to>
      <xdr:col>4</xdr:col>
      <xdr:colOff>3144983</xdr:colOff>
      <xdr:row>91</xdr:row>
      <xdr:rowOff>2701636</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8467725" y="202920600"/>
          <a:ext cx="2590800" cy="2590800"/>
        </a:xfrm>
        <a:prstGeom prst="rect">
          <a:avLst/>
        </a:prstGeom>
      </xdr:spPr>
    </xdr:pic>
    <xdr:clientData/>
  </xdr:twoCellAnchor>
  <xdr:twoCellAnchor editAs="oneCell">
    <xdr:from>
      <xdr:col>4</xdr:col>
      <xdr:colOff>621053</xdr:colOff>
      <xdr:row>92</xdr:row>
      <xdr:rowOff>50616</xdr:rowOff>
    </xdr:from>
    <xdr:to>
      <xdr:col>4</xdr:col>
      <xdr:colOff>2881744</xdr:colOff>
      <xdr:row>92</xdr:row>
      <xdr:rowOff>2311307</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8534400" y="205616175"/>
          <a:ext cx="2257425" cy="2257425"/>
        </a:xfrm>
        <a:prstGeom prst="rect">
          <a:avLst/>
        </a:prstGeom>
      </xdr:spPr>
    </xdr:pic>
    <xdr:clientData/>
  </xdr:twoCellAnchor>
  <xdr:twoCellAnchor editAs="oneCell">
    <xdr:from>
      <xdr:col>4</xdr:col>
      <xdr:colOff>138546</xdr:colOff>
      <xdr:row>97</xdr:row>
      <xdr:rowOff>816657</xdr:rowOff>
    </xdr:from>
    <xdr:to>
      <xdr:col>4</xdr:col>
      <xdr:colOff>3546764</xdr:colOff>
      <xdr:row>98</xdr:row>
      <xdr:rowOff>1800329</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8058150" y="216522300"/>
          <a:ext cx="3409950" cy="3409950"/>
        </a:xfrm>
        <a:prstGeom prst="rect">
          <a:avLst/>
        </a:prstGeom>
      </xdr:spPr>
    </xdr:pic>
    <xdr:clientData/>
  </xdr:twoCellAnchor>
  <xdr:twoCellAnchor editAs="oneCell">
    <xdr:from>
      <xdr:col>4</xdr:col>
      <xdr:colOff>235527</xdr:colOff>
      <xdr:row>101</xdr:row>
      <xdr:rowOff>969055</xdr:rowOff>
    </xdr:from>
    <xdr:to>
      <xdr:col>4</xdr:col>
      <xdr:colOff>3560618</xdr:colOff>
      <xdr:row>102</xdr:row>
      <xdr:rowOff>1883455</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8153400" y="226314000"/>
          <a:ext cx="3324225" cy="3333750"/>
        </a:xfrm>
        <a:prstGeom prst="rect">
          <a:avLst/>
        </a:prstGeom>
      </xdr:spPr>
    </xdr:pic>
    <xdr:clientData/>
  </xdr:twoCellAnchor>
  <xdr:twoCellAnchor editAs="oneCell">
    <xdr:from>
      <xdr:col>4</xdr:col>
      <xdr:colOff>511855</xdr:colOff>
      <xdr:row>186</xdr:row>
      <xdr:rowOff>27708</xdr:rowOff>
    </xdr:from>
    <xdr:to>
      <xdr:col>4</xdr:col>
      <xdr:colOff>3255056</xdr:colOff>
      <xdr:row>187</xdr:row>
      <xdr:rowOff>0</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429625" y="453180450"/>
          <a:ext cx="2743200" cy="2733675"/>
        </a:xfrm>
        <a:prstGeom prst="rect">
          <a:avLst/>
        </a:prstGeom>
      </xdr:spPr>
    </xdr:pic>
    <xdr:clientData/>
  </xdr:twoCellAnchor>
  <xdr:twoCellAnchor editAs="oneCell">
    <xdr:from>
      <xdr:col>4</xdr:col>
      <xdr:colOff>333272</xdr:colOff>
      <xdr:row>187</xdr:row>
      <xdr:rowOff>13855</xdr:rowOff>
    </xdr:from>
    <xdr:to>
      <xdr:col>4</xdr:col>
      <xdr:colOff>3283527</xdr:colOff>
      <xdr:row>187</xdr:row>
      <xdr:rowOff>2964110</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8465890" y="457920437"/>
          <a:ext cx="2950255" cy="2950255"/>
        </a:xfrm>
        <a:prstGeom prst="rect">
          <a:avLst/>
        </a:prstGeom>
      </xdr:spPr>
    </xdr:pic>
    <xdr:clientData/>
  </xdr:twoCellAnchor>
  <xdr:twoCellAnchor editAs="oneCell">
    <xdr:from>
      <xdr:col>4</xdr:col>
      <xdr:colOff>637311</xdr:colOff>
      <xdr:row>209</xdr:row>
      <xdr:rowOff>69273</xdr:rowOff>
    </xdr:from>
    <xdr:to>
      <xdr:col>4</xdr:col>
      <xdr:colOff>3033385</xdr:colOff>
      <xdr:row>209</xdr:row>
      <xdr:rowOff>2465347</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8769929" y="501451418"/>
          <a:ext cx="2396074" cy="2396074"/>
        </a:xfrm>
        <a:prstGeom prst="rect">
          <a:avLst/>
        </a:prstGeom>
      </xdr:spPr>
    </xdr:pic>
    <xdr:clientData/>
  </xdr:twoCellAnchor>
  <xdr:twoCellAnchor editAs="oneCell">
    <xdr:from>
      <xdr:col>4</xdr:col>
      <xdr:colOff>568037</xdr:colOff>
      <xdr:row>210</xdr:row>
      <xdr:rowOff>27709</xdr:rowOff>
    </xdr:from>
    <xdr:to>
      <xdr:col>4</xdr:col>
      <xdr:colOff>3283528</xdr:colOff>
      <xdr:row>210</xdr:row>
      <xdr:rowOff>2743200</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8486775" y="501910350"/>
          <a:ext cx="2714625" cy="2714625"/>
        </a:xfrm>
        <a:prstGeom prst="rect">
          <a:avLst/>
        </a:prstGeom>
      </xdr:spPr>
    </xdr:pic>
    <xdr:clientData/>
  </xdr:twoCellAnchor>
  <xdr:twoCellAnchor editAs="oneCell">
    <xdr:from>
      <xdr:col>4</xdr:col>
      <xdr:colOff>55418</xdr:colOff>
      <xdr:row>211</xdr:row>
      <xdr:rowOff>734290</xdr:rowOff>
    </xdr:from>
    <xdr:to>
      <xdr:col>5</xdr:col>
      <xdr:colOff>1</xdr:colOff>
      <xdr:row>212</xdr:row>
      <xdr:rowOff>1966583</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7972425" y="505386975"/>
          <a:ext cx="3638550" cy="3733800"/>
        </a:xfrm>
        <a:prstGeom prst="rect">
          <a:avLst/>
        </a:prstGeom>
      </xdr:spPr>
    </xdr:pic>
    <xdr:clientData/>
  </xdr:twoCellAnchor>
  <xdr:twoCellAnchor editAs="oneCell">
    <xdr:from>
      <xdr:col>4</xdr:col>
      <xdr:colOff>124691</xdr:colOff>
      <xdr:row>217</xdr:row>
      <xdr:rowOff>996765</xdr:rowOff>
    </xdr:from>
    <xdr:to>
      <xdr:col>4</xdr:col>
      <xdr:colOff>3546764</xdr:colOff>
      <xdr:row>218</xdr:row>
      <xdr:rowOff>1925020</xdr:rowOff>
    </xdr:to>
    <xdr:pic>
      <xdr:nvPicPr>
        <xdr:cNvPr id="15237" name="Рисунок 15236">
          <a:extLst>
            <a:ext uri="{FF2B5EF4-FFF2-40B4-BE49-F238E27FC236}">
              <a16:creationId xmlns:a16="http://schemas.microsoft.com/office/drawing/2014/main" id="{00000000-0008-0000-0000-0000853B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8039100" y="520226925"/>
          <a:ext cx="3419475" cy="3429000"/>
        </a:xfrm>
        <a:prstGeom prst="rect">
          <a:avLst/>
        </a:prstGeom>
      </xdr:spPr>
    </xdr:pic>
    <xdr:clientData/>
  </xdr:twoCellAnchor>
  <xdr:twoCellAnchor editAs="oneCell">
    <xdr:from>
      <xdr:col>4</xdr:col>
      <xdr:colOff>678872</xdr:colOff>
      <xdr:row>219</xdr:row>
      <xdr:rowOff>41564</xdr:rowOff>
    </xdr:from>
    <xdr:to>
      <xdr:col>4</xdr:col>
      <xdr:colOff>3089563</xdr:colOff>
      <xdr:row>219</xdr:row>
      <xdr:rowOff>2452255</xdr:rowOff>
    </xdr:to>
    <xdr:pic>
      <xdr:nvPicPr>
        <xdr:cNvPr id="15240" name="Рисунок 15239">
          <a:extLst>
            <a:ext uri="{FF2B5EF4-FFF2-40B4-BE49-F238E27FC236}">
              <a16:creationId xmlns:a16="http://schemas.microsoft.com/office/drawing/2014/main" id="{00000000-0008-0000-0000-0000883B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8591550" y="524275050"/>
          <a:ext cx="2409825" cy="2409825"/>
        </a:xfrm>
        <a:prstGeom prst="rect">
          <a:avLst/>
        </a:prstGeom>
      </xdr:spPr>
    </xdr:pic>
    <xdr:clientData/>
  </xdr:twoCellAnchor>
  <xdr:twoCellAnchor editAs="oneCell">
    <xdr:from>
      <xdr:col>4</xdr:col>
      <xdr:colOff>207818</xdr:colOff>
      <xdr:row>235</xdr:row>
      <xdr:rowOff>568037</xdr:rowOff>
    </xdr:from>
    <xdr:to>
      <xdr:col>5</xdr:col>
      <xdr:colOff>1</xdr:colOff>
      <xdr:row>237</xdr:row>
      <xdr:rowOff>872837</xdr:rowOff>
    </xdr:to>
    <xdr:pic>
      <xdr:nvPicPr>
        <xdr:cNvPr id="15250" name="Рисунок 15249">
          <a:extLst>
            <a:ext uri="{FF2B5EF4-FFF2-40B4-BE49-F238E27FC236}">
              <a16:creationId xmlns:a16="http://schemas.microsoft.com/office/drawing/2014/main" id="{00000000-0008-0000-0000-0000923B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8124825" y="546954075"/>
          <a:ext cx="3486150" cy="3495675"/>
        </a:xfrm>
        <a:prstGeom prst="rect">
          <a:avLst/>
        </a:prstGeom>
      </xdr:spPr>
    </xdr:pic>
    <xdr:clientData/>
  </xdr:twoCellAnchor>
  <xdr:twoCellAnchor editAs="oneCell">
    <xdr:from>
      <xdr:col>4</xdr:col>
      <xdr:colOff>110836</xdr:colOff>
      <xdr:row>109</xdr:row>
      <xdr:rowOff>900544</xdr:rowOff>
    </xdr:from>
    <xdr:to>
      <xdr:col>4</xdr:col>
      <xdr:colOff>3685308</xdr:colOff>
      <xdr:row>110</xdr:row>
      <xdr:rowOff>1856507</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8029575" y="245078250"/>
          <a:ext cx="3571875" cy="3571875"/>
        </a:xfrm>
        <a:prstGeom prst="rect">
          <a:avLst/>
        </a:prstGeom>
      </xdr:spPr>
    </xdr:pic>
    <xdr:clientData/>
  </xdr:twoCellAnchor>
  <xdr:twoCellAnchor editAs="oneCell">
    <xdr:from>
      <xdr:col>4</xdr:col>
      <xdr:colOff>83127</xdr:colOff>
      <xdr:row>113</xdr:row>
      <xdr:rowOff>942109</xdr:rowOff>
    </xdr:from>
    <xdr:to>
      <xdr:col>5</xdr:col>
      <xdr:colOff>1</xdr:colOff>
      <xdr:row>114</xdr:row>
      <xdr:rowOff>2632364</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8001000" y="254860425"/>
          <a:ext cx="3609975" cy="3629025"/>
        </a:xfrm>
        <a:prstGeom prst="rect">
          <a:avLst/>
        </a:prstGeom>
      </xdr:spPr>
    </xdr:pic>
    <xdr:clientData/>
  </xdr:twoCellAnchor>
  <xdr:twoCellAnchor editAs="oneCell">
    <xdr:from>
      <xdr:col>4</xdr:col>
      <xdr:colOff>152399</xdr:colOff>
      <xdr:row>105</xdr:row>
      <xdr:rowOff>803563</xdr:rowOff>
    </xdr:from>
    <xdr:to>
      <xdr:col>4</xdr:col>
      <xdr:colOff>3671454</xdr:colOff>
      <xdr:row>106</xdr:row>
      <xdr:rowOff>1898072</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8067675" y="235477050"/>
          <a:ext cx="3514725" cy="3524250"/>
        </a:xfrm>
        <a:prstGeom prst="rect">
          <a:avLst/>
        </a:prstGeom>
      </xdr:spPr>
    </xdr:pic>
    <xdr:clientData/>
  </xdr:twoCellAnchor>
  <xdr:twoCellAnchor editAs="oneCell">
    <xdr:from>
      <xdr:col>4</xdr:col>
      <xdr:colOff>124691</xdr:colOff>
      <xdr:row>76</xdr:row>
      <xdr:rowOff>1371599</xdr:rowOff>
    </xdr:from>
    <xdr:to>
      <xdr:col>4</xdr:col>
      <xdr:colOff>3560618</xdr:colOff>
      <xdr:row>78</xdr:row>
      <xdr:rowOff>1510145</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8039100" y="174726600"/>
          <a:ext cx="3438525" cy="3438525"/>
        </a:xfrm>
        <a:prstGeom prst="rect">
          <a:avLst/>
        </a:prstGeom>
      </xdr:spPr>
    </xdr:pic>
    <xdr:clientData/>
  </xdr:twoCellAnchor>
  <xdr:twoCellAnchor editAs="oneCell">
    <xdr:from>
      <xdr:col>4</xdr:col>
      <xdr:colOff>193965</xdr:colOff>
      <xdr:row>68</xdr:row>
      <xdr:rowOff>1801091</xdr:rowOff>
    </xdr:from>
    <xdr:to>
      <xdr:col>4</xdr:col>
      <xdr:colOff>3532910</xdr:colOff>
      <xdr:row>70</xdr:row>
      <xdr:rowOff>1316181</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8105775" y="159915225"/>
          <a:ext cx="3343275" cy="3324225"/>
        </a:xfrm>
        <a:prstGeom prst="rect">
          <a:avLst/>
        </a:prstGeom>
      </xdr:spPr>
    </xdr:pic>
    <xdr:clientData/>
  </xdr:twoCellAnchor>
  <xdr:twoCellAnchor editAs="oneCell">
    <xdr:from>
      <xdr:col>4</xdr:col>
      <xdr:colOff>124691</xdr:colOff>
      <xdr:row>72</xdr:row>
      <xdr:rowOff>1759529</xdr:rowOff>
    </xdr:from>
    <xdr:to>
      <xdr:col>4</xdr:col>
      <xdr:colOff>3657601</xdr:colOff>
      <xdr:row>74</xdr:row>
      <xdr:rowOff>1468584</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8039100" y="167497125"/>
          <a:ext cx="3533775" cy="3514725"/>
        </a:xfrm>
        <a:prstGeom prst="rect">
          <a:avLst/>
        </a:prstGeom>
      </xdr:spPr>
    </xdr:pic>
    <xdr:clientData/>
  </xdr:twoCellAnchor>
  <xdr:twoCellAnchor editAs="oneCell">
    <xdr:from>
      <xdr:col>4</xdr:col>
      <xdr:colOff>221673</xdr:colOff>
      <xdr:row>41</xdr:row>
      <xdr:rowOff>1191490</xdr:rowOff>
    </xdr:from>
    <xdr:to>
      <xdr:col>4</xdr:col>
      <xdr:colOff>3588328</xdr:colOff>
      <xdr:row>44</xdr:row>
      <xdr:rowOff>775854</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8134350" y="93049725"/>
          <a:ext cx="3362325" cy="3381375"/>
        </a:xfrm>
        <a:prstGeom prst="rect">
          <a:avLst/>
        </a:prstGeom>
      </xdr:spPr>
    </xdr:pic>
    <xdr:clientData/>
  </xdr:twoCellAnchor>
  <xdr:twoCellAnchor editAs="oneCell">
    <xdr:from>
      <xdr:col>0</xdr:col>
      <xdr:colOff>166255</xdr:colOff>
      <xdr:row>1</xdr:row>
      <xdr:rowOff>41565</xdr:rowOff>
    </xdr:from>
    <xdr:to>
      <xdr:col>1</xdr:col>
      <xdr:colOff>346365</xdr:colOff>
      <xdr:row>1</xdr:row>
      <xdr:rowOff>789711</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61925" y="295275"/>
          <a:ext cx="752475" cy="752475"/>
        </a:xfrm>
        <a:prstGeom prst="rect">
          <a:avLst/>
        </a:prstGeom>
      </xdr:spPr>
    </xdr:pic>
    <xdr:clientData/>
  </xdr:twoCellAnchor>
  <xdr:twoCellAnchor editAs="oneCell">
    <xdr:from>
      <xdr:col>4</xdr:col>
      <xdr:colOff>63420</xdr:colOff>
      <xdr:row>231</xdr:row>
      <xdr:rowOff>842374</xdr:rowOff>
    </xdr:from>
    <xdr:to>
      <xdr:col>5</xdr:col>
      <xdr:colOff>1</xdr:colOff>
      <xdr:row>232</xdr:row>
      <xdr:rowOff>2000253</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7981950" y="539048325"/>
          <a:ext cx="3629025" cy="3695700"/>
        </a:xfrm>
        <a:prstGeom prst="rect">
          <a:avLst/>
        </a:prstGeom>
      </xdr:spPr>
    </xdr:pic>
    <xdr:clientData/>
  </xdr:twoCellAnchor>
  <xdr:twoCellAnchor editAs="oneCell">
    <xdr:from>
      <xdr:col>4</xdr:col>
      <xdr:colOff>66181</xdr:colOff>
      <xdr:row>227</xdr:row>
      <xdr:rowOff>704849</xdr:rowOff>
    </xdr:from>
    <xdr:to>
      <xdr:col>5</xdr:col>
      <xdr:colOff>1</xdr:colOff>
      <xdr:row>228</xdr:row>
      <xdr:rowOff>1869076</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7981950" y="529666200"/>
          <a:ext cx="3629025" cy="3705225"/>
        </a:xfrm>
        <a:prstGeom prst="rect">
          <a:avLst/>
        </a:prstGeom>
      </xdr:spPr>
    </xdr:pic>
    <xdr:clientData/>
  </xdr:twoCellAnchor>
  <xdr:twoCellAnchor editAs="oneCell">
    <xdr:from>
      <xdr:col>4</xdr:col>
      <xdr:colOff>88323</xdr:colOff>
      <xdr:row>214</xdr:row>
      <xdr:rowOff>457200</xdr:rowOff>
    </xdr:from>
    <xdr:to>
      <xdr:col>4</xdr:col>
      <xdr:colOff>3688011</xdr:colOff>
      <xdr:row>215</xdr:row>
      <xdr:rowOff>1999487</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8001000" y="512625975"/>
          <a:ext cx="3600450" cy="3590925"/>
        </a:xfrm>
        <a:prstGeom prst="rect">
          <a:avLst/>
        </a:prstGeom>
      </xdr:spPr>
    </xdr:pic>
    <xdr:clientData/>
  </xdr:twoCellAnchor>
  <xdr:twoCellAnchor editAs="oneCell">
    <xdr:from>
      <xdr:col>4</xdr:col>
      <xdr:colOff>706581</xdr:colOff>
      <xdr:row>213</xdr:row>
      <xdr:rowOff>166255</xdr:rowOff>
    </xdr:from>
    <xdr:to>
      <xdr:col>4</xdr:col>
      <xdr:colOff>3006434</xdr:colOff>
      <xdr:row>213</xdr:row>
      <xdr:rowOff>2466108</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8620125" y="509825625"/>
          <a:ext cx="2295525" cy="2295525"/>
        </a:xfrm>
        <a:prstGeom prst="rect">
          <a:avLst/>
        </a:prstGeom>
      </xdr:spPr>
    </xdr:pic>
    <xdr:clientData/>
  </xdr:twoCellAnchor>
  <xdr:twoCellAnchor editAs="oneCell">
    <xdr:from>
      <xdr:col>4</xdr:col>
      <xdr:colOff>41562</xdr:colOff>
      <xdr:row>207</xdr:row>
      <xdr:rowOff>969054</xdr:rowOff>
    </xdr:from>
    <xdr:to>
      <xdr:col>5</xdr:col>
      <xdr:colOff>1</xdr:colOff>
      <xdr:row>208</xdr:row>
      <xdr:rowOff>1855744</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7953375" y="494966625"/>
          <a:ext cx="3657600" cy="3705225"/>
        </a:xfrm>
        <a:prstGeom prst="rect">
          <a:avLst/>
        </a:prstGeom>
      </xdr:spPr>
    </xdr:pic>
    <xdr:clientData/>
  </xdr:twoCellAnchor>
  <xdr:twoCellAnchor editAs="oneCell">
    <xdr:from>
      <xdr:col>4</xdr:col>
      <xdr:colOff>83127</xdr:colOff>
      <xdr:row>205</xdr:row>
      <xdr:rowOff>775091</xdr:rowOff>
    </xdr:from>
    <xdr:to>
      <xdr:col>5</xdr:col>
      <xdr:colOff>1</xdr:colOff>
      <xdr:row>206</xdr:row>
      <xdr:rowOff>2230580</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8001000" y="489775500"/>
          <a:ext cx="3609975" cy="3629025"/>
        </a:xfrm>
        <a:prstGeom prst="rect">
          <a:avLst/>
        </a:prstGeom>
      </xdr:spPr>
    </xdr:pic>
    <xdr:clientData/>
  </xdr:twoCellAnchor>
  <xdr:twoCellAnchor editAs="oneCell">
    <xdr:from>
      <xdr:col>4</xdr:col>
      <xdr:colOff>484909</xdr:colOff>
      <xdr:row>204</xdr:row>
      <xdr:rowOff>110072</xdr:rowOff>
    </xdr:from>
    <xdr:to>
      <xdr:col>4</xdr:col>
      <xdr:colOff>3214255</xdr:colOff>
      <xdr:row>204</xdr:row>
      <xdr:rowOff>2839418</xdr:rowOff>
    </xdr:to>
    <xdr:pic>
      <xdr:nvPicPr>
        <xdr:cNvPr id="15239" name="Рисунок 15238">
          <a:extLst>
            <a:ext uri="{FF2B5EF4-FFF2-40B4-BE49-F238E27FC236}">
              <a16:creationId xmlns:a16="http://schemas.microsoft.com/office/drawing/2014/main" id="{00000000-0008-0000-0000-0000873B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8401050" y="486251250"/>
          <a:ext cx="2733675" cy="2733675"/>
        </a:xfrm>
        <a:prstGeom prst="rect">
          <a:avLst/>
        </a:prstGeom>
      </xdr:spPr>
    </xdr:pic>
    <xdr:clientData/>
  </xdr:twoCellAnchor>
  <xdr:twoCellAnchor editAs="oneCell">
    <xdr:from>
      <xdr:col>4</xdr:col>
      <xdr:colOff>706581</xdr:colOff>
      <xdr:row>203</xdr:row>
      <xdr:rowOff>27708</xdr:rowOff>
    </xdr:from>
    <xdr:to>
      <xdr:col>4</xdr:col>
      <xdr:colOff>3089563</xdr:colOff>
      <xdr:row>203</xdr:row>
      <xdr:rowOff>2410690</xdr:rowOff>
    </xdr:to>
    <xdr:pic>
      <xdr:nvPicPr>
        <xdr:cNvPr id="15247" name="Рисунок 15246">
          <a:extLst>
            <a:ext uri="{FF2B5EF4-FFF2-40B4-BE49-F238E27FC236}">
              <a16:creationId xmlns:a16="http://schemas.microsoft.com/office/drawing/2014/main" id="{00000000-0008-0000-0000-00008F3B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8839199" y="485657235"/>
          <a:ext cx="2382982" cy="2382982"/>
        </a:xfrm>
        <a:prstGeom prst="rect">
          <a:avLst/>
        </a:prstGeom>
      </xdr:spPr>
    </xdr:pic>
    <xdr:clientData/>
  </xdr:twoCellAnchor>
  <xdr:twoCellAnchor editAs="oneCell">
    <xdr:from>
      <xdr:col>4</xdr:col>
      <xdr:colOff>734293</xdr:colOff>
      <xdr:row>202</xdr:row>
      <xdr:rowOff>40800</xdr:rowOff>
    </xdr:from>
    <xdr:to>
      <xdr:col>4</xdr:col>
      <xdr:colOff>3117274</xdr:colOff>
      <xdr:row>202</xdr:row>
      <xdr:rowOff>2423781</xdr:rowOff>
    </xdr:to>
    <xdr:pic>
      <xdr:nvPicPr>
        <xdr:cNvPr id="15249" name="Рисунок 15248">
          <a:extLst>
            <a:ext uri="{FF2B5EF4-FFF2-40B4-BE49-F238E27FC236}">
              <a16:creationId xmlns:a16="http://schemas.microsoft.com/office/drawing/2014/main" id="{00000000-0008-0000-0000-0000913B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8648700" y="481203000"/>
          <a:ext cx="2381250" cy="2381250"/>
        </a:xfrm>
        <a:prstGeom prst="rect">
          <a:avLst/>
        </a:prstGeom>
      </xdr:spPr>
    </xdr:pic>
    <xdr:clientData/>
  </xdr:twoCellAnchor>
  <xdr:twoCellAnchor editAs="oneCell">
    <xdr:from>
      <xdr:col>4</xdr:col>
      <xdr:colOff>13854</xdr:colOff>
      <xdr:row>195</xdr:row>
      <xdr:rowOff>1177631</xdr:rowOff>
    </xdr:from>
    <xdr:to>
      <xdr:col>5</xdr:col>
      <xdr:colOff>1</xdr:colOff>
      <xdr:row>197</xdr:row>
      <xdr:rowOff>429488</xdr:rowOff>
    </xdr:to>
    <xdr:pic>
      <xdr:nvPicPr>
        <xdr:cNvPr id="15255" name="Рисунок 15254">
          <a:extLst>
            <a:ext uri="{FF2B5EF4-FFF2-40B4-BE49-F238E27FC236}">
              <a16:creationId xmlns:a16="http://schemas.microsoft.com/office/drawing/2014/main" id="{00000000-0008-0000-0000-0000973B0000}"/>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7924800" y="473001975"/>
          <a:ext cx="3686175" cy="3752850"/>
        </a:xfrm>
        <a:prstGeom prst="rect">
          <a:avLst/>
        </a:prstGeom>
      </xdr:spPr>
    </xdr:pic>
    <xdr:clientData/>
  </xdr:twoCellAnchor>
  <xdr:twoCellAnchor editAs="oneCell">
    <xdr:from>
      <xdr:col>4</xdr:col>
      <xdr:colOff>41561</xdr:colOff>
      <xdr:row>191</xdr:row>
      <xdr:rowOff>942110</xdr:rowOff>
    </xdr:from>
    <xdr:to>
      <xdr:col>4</xdr:col>
      <xdr:colOff>3713016</xdr:colOff>
      <xdr:row>192</xdr:row>
      <xdr:rowOff>1801091</xdr:rowOff>
    </xdr:to>
    <xdr:pic>
      <xdr:nvPicPr>
        <xdr:cNvPr id="15257" name="Рисунок 15256">
          <a:extLst>
            <a:ext uri="{FF2B5EF4-FFF2-40B4-BE49-F238E27FC236}">
              <a16:creationId xmlns:a16="http://schemas.microsoft.com/office/drawing/2014/main" id="{00000000-0008-0000-0000-0000993B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8174179" y="469766074"/>
          <a:ext cx="3671455" cy="3602181"/>
        </a:xfrm>
        <a:prstGeom prst="rect">
          <a:avLst/>
        </a:prstGeom>
      </xdr:spPr>
    </xdr:pic>
    <xdr:clientData/>
  </xdr:twoCellAnchor>
  <xdr:twoCellAnchor editAs="oneCell">
    <xdr:from>
      <xdr:col>4</xdr:col>
      <xdr:colOff>665016</xdr:colOff>
      <xdr:row>188</xdr:row>
      <xdr:rowOff>41561</xdr:rowOff>
    </xdr:from>
    <xdr:to>
      <xdr:col>4</xdr:col>
      <xdr:colOff>3255817</xdr:colOff>
      <xdr:row>189</xdr:row>
      <xdr:rowOff>3462</xdr:rowOff>
    </xdr:to>
    <xdr:pic>
      <xdr:nvPicPr>
        <xdr:cNvPr id="15262" name="Рисунок 15261">
          <a:extLst>
            <a:ext uri="{FF2B5EF4-FFF2-40B4-BE49-F238E27FC236}">
              <a16:creationId xmlns:a16="http://schemas.microsoft.com/office/drawing/2014/main" id="{00000000-0008-0000-0000-00009E3B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8797634" y="460968434"/>
          <a:ext cx="2590801" cy="2590801"/>
        </a:xfrm>
        <a:prstGeom prst="rect">
          <a:avLst/>
        </a:prstGeom>
      </xdr:spPr>
    </xdr:pic>
    <xdr:clientData/>
  </xdr:twoCellAnchor>
  <xdr:twoCellAnchor editAs="oneCell">
    <xdr:from>
      <xdr:col>4</xdr:col>
      <xdr:colOff>511629</xdr:colOff>
      <xdr:row>184</xdr:row>
      <xdr:rowOff>54427</xdr:rowOff>
    </xdr:from>
    <xdr:to>
      <xdr:col>4</xdr:col>
      <xdr:colOff>3058887</xdr:colOff>
      <xdr:row>184</xdr:row>
      <xdr:rowOff>2601685</xdr:rowOff>
    </xdr:to>
    <xdr:pic>
      <xdr:nvPicPr>
        <xdr:cNvPr id="15274" name="Рисунок 15273">
          <a:extLst>
            <a:ext uri="{FF2B5EF4-FFF2-40B4-BE49-F238E27FC236}">
              <a16:creationId xmlns:a16="http://schemas.microsoft.com/office/drawing/2014/main" id="{00000000-0008-0000-0000-0000AA3B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8429625" y="446903475"/>
          <a:ext cx="2543175" cy="2543175"/>
        </a:xfrm>
        <a:prstGeom prst="rect">
          <a:avLst/>
        </a:prstGeom>
      </xdr:spPr>
    </xdr:pic>
    <xdr:clientData/>
  </xdr:twoCellAnchor>
  <xdr:twoCellAnchor editAs="oneCell">
    <xdr:from>
      <xdr:col>4</xdr:col>
      <xdr:colOff>555173</xdr:colOff>
      <xdr:row>182</xdr:row>
      <xdr:rowOff>65316</xdr:rowOff>
    </xdr:from>
    <xdr:to>
      <xdr:col>4</xdr:col>
      <xdr:colOff>2993573</xdr:colOff>
      <xdr:row>182</xdr:row>
      <xdr:rowOff>2503716</xdr:rowOff>
    </xdr:to>
    <xdr:pic>
      <xdr:nvPicPr>
        <xdr:cNvPr id="15280" name="Рисунок 15279">
          <a:extLst>
            <a:ext uri="{FF2B5EF4-FFF2-40B4-BE49-F238E27FC236}">
              <a16:creationId xmlns:a16="http://schemas.microsoft.com/office/drawing/2014/main" id="{00000000-0008-0000-0000-0000B03B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8467725" y="440512200"/>
          <a:ext cx="2438400" cy="2438400"/>
        </a:xfrm>
        <a:prstGeom prst="rect">
          <a:avLst/>
        </a:prstGeom>
      </xdr:spPr>
    </xdr:pic>
    <xdr:clientData/>
  </xdr:twoCellAnchor>
  <xdr:twoCellAnchor editAs="oneCell">
    <xdr:from>
      <xdr:col>4</xdr:col>
      <xdr:colOff>185057</xdr:colOff>
      <xdr:row>164</xdr:row>
      <xdr:rowOff>1338943</xdr:rowOff>
    </xdr:from>
    <xdr:to>
      <xdr:col>4</xdr:col>
      <xdr:colOff>3667723</xdr:colOff>
      <xdr:row>165</xdr:row>
      <xdr:rowOff>1534123</xdr:rowOff>
    </xdr:to>
    <xdr:pic>
      <xdr:nvPicPr>
        <xdr:cNvPr id="15286" name="Рисунок 15285">
          <a:extLst>
            <a:ext uri="{FF2B5EF4-FFF2-40B4-BE49-F238E27FC236}">
              <a16:creationId xmlns:a16="http://schemas.microsoft.com/office/drawing/2014/main" id="{00000000-0008-0000-0000-0000B63B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8096250" y="403479000"/>
          <a:ext cx="3486150" cy="3467100"/>
        </a:xfrm>
        <a:prstGeom prst="rect">
          <a:avLst/>
        </a:prstGeom>
      </xdr:spPr>
    </xdr:pic>
    <xdr:clientData/>
  </xdr:twoCellAnchor>
  <xdr:twoCellAnchor editAs="oneCell">
    <xdr:from>
      <xdr:col>4</xdr:col>
      <xdr:colOff>83127</xdr:colOff>
      <xdr:row>64</xdr:row>
      <xdr:rowOff>1149927</xdr:rowOff>
    </xdr:from>
    <xdr:to>
      <xdr:col>4</xdr:col>
      <xdr:colOff>3684547</xdr:colOff>
      <xdr:row>65</xdr:row>
      <xdr:rowOff>2409929</xdr:rowOff>
    </xdr:to>
    <xdr:pic>
      <xdr:nvPicPr>
        <xdr:cNvPr id="15288" name="Рисунок 15287">
          <a:extLst>
            <a:ext uri="{FF2B5EF4-FFF2-40B4-BE49-F238E27FC236}">
              <a16:creationId xmlns:a16="http://schemas.microsoft.com/office/drawing/2014/main" id="{00000000-0008-0000-0000-0000B83B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8001000" y="148609050"/>
          <a:ext cx="3600450" cy="3600450"/>
        </a:xfrm>
        <a:prstGeom prst="rect">
          <a:avLst/>
        </a:prstGeom>
      </xdr:spPr>
    </xdr:pic>
    <xdr:clientData/>
  </xdr:twoCellAnchor>
  <xdr:twoCellAnchor editAs="oneCell">
    <xdr:from>
      <xdr:col>4</xdr:col>
      <xdr:colOff>221673</xdr:colOff>
      <xdr:row>183</xdr:row>
      <xdr:rowOff>179346</xdr:rowOff>
    </xdr:from>
    <xdr:to>
      <xdr:col>4</xdr:col>
      <xdr:colOff>3644508</xdr:colOff>
      <xdr:row>183</xdr:row>
      <xdr:rowOff>3602181</xdr:rowOff>
    </xdr:to>
    <xdr:pic>
      <xdr:nvPicPr>
        <xdr:cNvPr id="15290" name="Рисунок 15289">
          <a:extLst>
            <a:ext uri="{FF2B5EF4-FFF2-40B4-BE49-F238E27FC236}">
              <a16:creationId xmlns:a16="http://schemas.microsoft.com/office/drawing/2014/main" id="{00000000-0008-0000-0000-0000BA3B0000}"/>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8134350" y="443141100"/>
          <a:ext cx="3419475" cy="3419475"/>
        </a:xfrm>
        <a:prstGeom prst="rect">
          <a:avLst/>
        </a:prstGeom>
      </xdr:spPr>
    </xdr:pic>
    <xdr:clientData/>
  </xdr:twoCellAnchor>
  <xdr:twoCellAnchor editAs="oneCell">
    <xdr:from>
      <xdr:col>4</xdr:col>
      <xdr:colOff>110836</xdr:colOff>
      <xdr:row>158</xdr:row>
      <xdr:rowOff>457200</xdr:rowOff>
    </xdr:from>
    <xdr:to>
      <xdr:col>5</xdr:col>
      <xdr:colOff>1</xdr:colOff>
      <xdr:row>158</xdr:row>
      <xdr:rowOff>4073235</xdr:rowOff>
    </xdr:to>
    <xdr:pic>
      <xdr:nvPicPr>
        <xdr:cNvPr id="15292" name="Рисунок 15291">
          <a:extLst>
            <a:ext uri="{FF2B5EF4-FFF2-40B4-BE49-F238E27FC236}">
              <a16:creationId xmlns:a16="http://schemas.microsoft.com/office/drawing/2014/main" id="{00000000-0008-0000-0000-0000BC3B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8029575" y="383009775"/>
          <a:ext cx="3581400" cy="3619500"/>
        </a:xfrm>
        <a:prstGeom prst="rect">
          <a:avLst/>
        </a:prstGeom>
      </xdr:spPr>
    </xdr:pic>
    <xdr:clientData/>
  </xdr:twoCellAnchor>
  <xdr:twoCellAnchor editAs="oneCell">
    <xdr:from>
      <xdr:col>4</xdr:col>
      <xdr:colOff>152400</xdr:colOff>
      <xdr:row>156</xdr:row>
      <xdr:rowOff>249382</xdr:rowOff>
    </xdr:from>
    <xdr:to>
      <xdr:col>5</xdr:col>
      <xdr:colOff>1</xdr:colOff>
      <xdr:row>156</xdr:row>
      <xdr:rowOff>3837709</xdr:rowOff>
    </xdr:to>
    <xdr:pic>
      <xdr:nvPicPr>
        <xdr:cNvPr id="15302" name="Рисунок 15301">
          <a:extLst>
            <a:ext uri="{FF2B5EF4-FFF2-40B4-BE49-F238E27FC236}">
              <a16:creationId xmlns:a16="http://schemas.microsoft.com/office/drawing/2014/main" id="{00000000-0008-0000-0000-0000C63B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8067675" y="374684925"/>
          <a:ext cx="3543300" cy="3590925"/>
        </a:xfrm>
        <a:prstGeom prst="rect">
          <a:avLst/>
        </a:prstGeom>
      </xdr:spPr>
    </xdr:pic>
    <xdr:clientData/>
  </xdr:twoCellAnchor>
  <xdr:twoCellAnchor editAs="oneCell">
    <xdr:from>
      <xdr:col>4</xdr:col>
      <xdr:colOff>96980</xdr:colOff>
      <xdr:row>155</xdr:row>
      <xdr:rowOff>263236</xdr:rowOff>
    </xdr:from>
    <xdr:to>
      <xdr:col>4</xdr:col>
      <xdr:colOff>3616035</xdr:colOff>
      <xdr:row>155</xdr:row>
      <xdr:rowOff>3782291</xdr:rowOff>
    </xdr:to>
    <xdr:pic>
      <xdr:nvPicPr>
        <xdr:cNvPr id="15304" name="Рисунок 15303">
          <a:extLst>
            <a:ext uri="{FF2B5EF4-FFF2-40B4-BE49-F238E27FC236}">
              <a16:creationId xmlns:a16="http://schemas.microsoft.com/office/drawing/2014/main" id="{00000000-0008-0000-0000-0000C83B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8010525" y="370703475"/>
          <a:ext cx="3514725" cy="3514725"/>
        </a:xfrm>
        <a:prstGeom prst="rect">
          <a:avLst/>
        </a:prstGeom>
      </xdr:spPr>
    </xdr:pic>
    <xdr:clientData/>
  </xdr:twoCellAnchor>
  <xdr:twoCellAnchor editAs="oneCell">
    <xdr:from>
      <xdr:col>4</xdr:col>
      <xdr:colOff>401781</xdr:colOff>
      <xdr:row>149</xdr:row>
      <xdr:rowOff>401779</xdr:rowOff>
    </xdr:from>
    <xdr:to>
      <xdr:col>4</xdr:col>
      <xdr:colOff>3186545</xdr:colOff>
      <xdr:row>149</xdr:row>
      <xdr:rowOff>3186543</xdr:rowOff>
    </xdr:to>
    <xdr:pic>
      <xdr:nvPicPr>
        <xdr:cNvPr id="15306" name="Рисунок 15305">
          <a:extLst>
            <a:ext uri="{FF2B5EF4-FFF2-40B4-BE49-F238E27FC236}">
              <a16:creationId xmlns:a16="http://schemas.microsoft.com/office/drawing/2014/main" id="{00000000-0008-0000-0000-0000CA3B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8534399" y="363307743"/>
          <a:ext cx="2784764" cy="2784764"/>
        </a:xfrm>
        <a:prstGeom prst="rect">
          <a:avLst/>
        </a:prstGeom>
      </xdr:spPr>
    </xdr:pic>
    <xdr:clientData/>
  </xdr:twoCellAnchor>
  <xdr:twoCellAnchor editAs="oneCell">
    <xdr:from>
      <xdr:col>4</xdr:col>
      <xdr:colOff>96982</xdr:colOff>
      <xdr:row>150</xdr:row>
      <xdr:rowOff>83127</xdr:rowOff>
    </xdr:from>
    <xdr:to>
      <xdr:col>5</xdr:col>
      <xdr:colOff>1</xdr:colOff>
      <xdr:row>150</xdr:row>
      <xdr:rowOff>3740728</xdr:rowOff>
    </xdr:to>
    <xdr:pic>
      <xdr:nvPicPr>
        <xdr:cNvPr id="15308" name="Рисунок 15307">
          <a:extLst>
            <a:ext uri="{FF2B5EF4-FFF2-40B4-BE49-F238E27FC236}">
              <a16:creationId xmlns:a16="http://schemas.microsoft.com/office/drawing/2014/main" id="{00000000-0008-0000-0000-0000CC3B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8010525" y="346910025"/>
          <a:ext cx="3600450" cy="3657600"/>
        </a:xfrm>
        <a:prstGeom prst="rect">
          <a:avLst/>
        </a:prstGeom>
      </xdr:spPr>
    </xdr:pic>
    <xdr:clientData/>
  </xdr:twoCellAnchor>
  <xdr:twoCellAnchor editAs="oneCell">
    <xdr:from>
      <xdr:col>4</xdr:col>
      <xdr:colOff>138544</xdr:colOff>
      <xdr:row>148</xdr:row>
      <xdr:rowOff>55417</xdr:rowOff>
    </xdr:from>
    <xdr:to>
      <xdr:col>4</xdr:col>
      <xdr:colOff>3588327</xdr:colOff>
      <xdr:row>148</xdr:row>
      <xdr:rowOff>3505200</xdr:rowOff>
    </xdr:to>
    <xdr:pic>
      <xdr:nvPicPr>
        <xdr:cNvPr id="15310" name="Рисунок 15309">
          <a:extLst>
            <a:ext uri="{FF2B5EF4-FFF2-40B4-BE49-F238E27FC236}">
              <a16:creationId xmlns:a16="http://schemas.microsoft.com/office/drawing/2014/main" id="{00000000-0008-0000-0000-0000CE3B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8058150" y="343338150"/>
          <a:ext cx="3448050" cy="3448050"/>
        </a:xfrm>
        <a:prstGeom prst="rect">
          <a:avLst/>
        </a:prstGeom>
      </xdr:spPr>
    </xdr:pic>
    <xdr:clientData/>
  </xdr:twoCellAnchor>
  <xdr:twoCellAnchor editAs="oneCell">
    <xdr:from>
      <xdr:col>4</xdr:col>
      <xdr:colOff>415637</xdr:colOff>
      <xdr:row>147</xdr:row>
      <xdr:rowOff>27708</xdr:rowOff>
    </xdr:from>
    <xdr:to>
      <xdr:col>4</xdr:col>
      <xdr:colOff>3297383</xdr:colOff>
      <xdr:row>147</xdr:row>
      <xdr:rowOff>2906484</xdr:rowOff>
    </xdr:to>
    <xdr:pic>
      <xdr:nvPicPr>
        <xdr:cNvPr id="15312" name="Рисунок 15311">
          <a:extLst>
            <a:ext uri="{FF2B5EF4-FFF2-40B4-BE49-F238E27FC236}">
              <a16:creationId xmlns:a16="http://schemas.microsoft.com/office/drawing/2014/main" id="{00000000-0008-0000-0000-0000D03B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8548255" y="342221126"/>
          <a:ext cx="2881746" cy="2881746"/>
        </a:xfrm>
        <a:prstGeom prst="rect">
          <a:avLst/>
        </a:prstGeom>
      </xdr:spPr>
    </xdr:pic>
    <xdr:clientData/>
  </xdr:twoCellAnchor>
  <xdr:twoCellAnchor editAs="oneCell">
    <xdr:from>
      <xdr:col>4</xdr:col>
      <xdr:colOff>304796</xdr:colOff>
      <xdr:row>146</xdr:row>
      <xdr:rowOff>27707</xdr:rowOff>
    </xdr:from>
    <xdr:to>
      <xdr:col>4</xdr:col>
      <xdr:colOff>3491344</xdr:colOff>
      <xdr:row>146</xdr:row>
      <xdr:rowOff>3214255</xdr:rowOff>
    </xdr:to>
    <xdr:pic>
      <xdr:nvPicPr>
        <xdr:cNvPr id="15314" name="Рисунок 15313">
          <a:extLst>
            <a:ext uri="{FF2B5EF4-FFF2-40B4-BE49-F238E27FC236}">
              <a16:creationId xmlns:a16="http://schemas.microsoft.com/office/drawing/2014/main" id="{00000000-0008-0000-0000-0000D23B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8437414" y="337912362"/>
          <a:ext cx="3186548" cy="3186548"/>
        </a:xfrm>
        <a:prstGeom prst="rect">
          <a:avLst/>
        </a:prstGeom>
      </xdr:spPr>
    </xdr:pic>
    <xdr:clientData/>
  </xdr:twoCellAnchor>
  <xdr:twoCellAnchor editAs="oneCell">
    <xdr:from>
      <xdr:col>4</xdr:col>
      <xdr:colOff>277092</xdr:colOff>
      <xdr:row>144</xdr:row>
      <xdr:rowOff>55419</xdr:rowOff>
    </xdr:from>
    <xdr:to>
      <xdr:col>4</xdr:col>
      <xdr:colOff>3588328</xdr:colOff>
      <xdr:row>144</xdr:row>
      <xdr:rowOff>3366655</xdr:rowOff>
    </xdr:to>
    <xdr:pic>
      <xdr:nvPicPr>
        <xdr:cNvPr id="15318" name="Рисунок 15317">
          <a:extLst>
            <a:ext uri="{FF2B5EF4-FFF2-40B4-BE49-F238E27FC236}">
              <a16:creationId xmlns:a16="http://schemas.microsoft.com/office/drawing/2014/main" id="{00000000-0008-0000-0000-0000D63B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8409710" y="331844074"/>
          <a:ext cx="3311236" cy="3311236"/>
        </a:xfrm>
        <a:prstGeom prst="rect">
          <a:avLst/>
        </a:prstGeom>
      </xdr:spPr>
    </xdr:pic>
    <xdr:clientData/>
  </xdr:twoCellAnchor>
  <xdr:twoCellAnchor editAs="oneCell">
    <xdr:from>
      <xdr:col>4</xdr:col>
      <xdr:colOff>249382</xdr:colOff>
      <xdr:row>142</xdr:row>
      <xdr:rowOff>581892</xdr:rowOff>
    </xdr:from>
    <xdr:to>
      <xdr:col>4</xdr:col>
      <xdr:colOff>3616037</xdr:colOff>
      <xdr:row>142</xdr:row>
      <xdr:rowOff>3948547</xdr:rowOff>
    </xdr:to>
    <xdr:pic>
      <xdr:nvPicPr>
        <xdr:cNvPr id="15320" name="Рисунок 15319">
          <a:extLst>
            <a:ext uri="{FF2B5EF4-FFF2-40B4-BE49-F238E27FC236}">
              <a16:creationId xmlns:a16="http://schemas.microsoft.com/office/drawing/2014/main" id="{00000000-0008-0000-0000-0000D83B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8382000" y="337953928"/>
          <a:ext cx="3366655" cy="3366655"/>
        </a:xfrm>
        <a:prstGeom prst="rect">
          <a:avLst/>
        </a:prstGeom>
      </xdr:spPr>
    </xdr:pic>
    <xdr:clientData/>
  </xdr:twoCellAnchor>
  <xdr:twoCellAnchor editAs="oneCell">
    <xdr:from>
      <xdr:col>4</xdr:col>
      <xdr:colOff>221672</xdr:colOff>
      <xdr:row>135</xdr:row>
      <xdr:rowOff>318655</xdr:rowOff>
    </xdr:from>
    <xdr:to>
      <xdr:col>4</xdr:col>
      <xdr:colOff>3518292</xdr:colOff>
      <xdr:row>136</xdr:row>
      <xdr:rowOff>830512</xdr:rowOff>
    </xdr:to>
    <xdr:pic>
      <xdr:nvPicPr>
        <xdr:cNvPr id="15324" name="Рисунок 15323">
          <a:extLst>
            <a:ext uri="{FF2B5EF4-FFF2-40B4-BE49-F238E27FC236}">
              <a16:creationId xmlns:a16="http://schemas.microsoft.com/office/drawing/2014/main" id="{00000000-0008-0000-0000-0000DC3B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8134350" y="295522650"/>
          <a:ext cx="3295650" cy="3286125"/>
        </a:xfrm>
        <a:prstGeom prst="rect">
          <a:avLst/>
        </a:prstGeom>
      </xdr:spPr>
    </xdr:pic>
    <xdr:clientData/>
  </xdr:twoCellAnchor>
  <xdr:twoCellAnchor editAs="oneCell">
    <xdr:from>
      <xdr:col>4</xdr:col>
      <xdr:colOff>235527</xdr:colOff>
      <xdr:row>131</xdr:row>
      <xdr:rowOff>83127</xdr:rowOff>
    </xdr:from>
    <xdr:to>
      <xdr:col>4</xdr:col>
      <xdr:colOff>3532909</xdr:colOff>
      <xdr:row>132</xdr:row>
      <xdr:rowOff>526472</xdr:rowOff>
    </xdr:to>
    <xdr:pic>
      <xdr:nvPicPr>
        <xdr:cNvPr id="15326" name="Рисунок 15325">
          <a:extLst>
            <a:ext uri="{FF2B5EF4-FFF2-40B4-BE49-F238E27FC236}">
              <a16:creationId xmlns:a16="http://schemas.microsoft.com/office/drawing/2014/main" id="{00000000-0008-0000-0000-0000DE3B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8153400" y="288702750"/>
          <a:ext cx="3295650" cy="3295650"/>
        </a:xfrm>
        <a:prstGeom prst="rect">
          <a:avLst/>
        </a:prstGeom>
      </xdr:spPr>
    </xdr:pic>
    <xdr:clientData/>
  </xdr:twoCellAnchor>
  <xdr:twoCellAnchor editAs="oneCell">
    <xdr:from>
      <xdr:col>4</xdr:col>
      <xdr:colOff>872837</xdr:colOff>
      <xdr:row>127</xdr:row>
      <xdr:rowOff>360218</xdr:rowOff>
    </xdr:from>
    <xdr:to>
      <xdr:col>4</xdr:col>
      <xdr:colOff>3006437</xdr:colOff>
      <xdr:row>128</xdr:row>
      <xdr:rowOff>1330036</xdr:rowOff>
    </xdr:to>
    <xdr:pic>
      <xdr:nvPicPr>
        <xdr:cNvPr id="15328" name="Рисунок 15327">
          <a:extLst>
            <a:ext uri="{FF2B5EF4-FFF2-40B4-BE49-F238E27FC236}">
              <a16:creationId xmlns:a16="http://schemas.microsoft.com/office/drawing/2014/main" id="{00000000-0008-0000-0000-0000E03B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9005455" y="284045891"/>
          <a:ext cx="2133600" cy="2133600"/>
        </a:xfrm>
        <a:prstGeom prst="rect">
          <a:avLst/>
        </a:prstGeom>
      </xdr:spPr>
    </xdr:pic>
    <xdr:clientData/>
  </xdr:twoCellAnchor>
  <xdr:twoCellAnchor editAs="oneCell">
    <xdr:from>
      <xdr:col>4</xdr:col>
      <xdr:colOff>789708</xdr:colOff>
      <xdr:row>126</xdr:row>
      <xdr:rowOff>27710</xdr:rowOff>
    </xdr:from>
    <xdr:to>
      <xdr:col>4</xdr:col>
      <xdr:colOff>2867891</xdr:colOff>
      <xdr:row>126</xdr:row>
      <xdr:rowOff>2105893</xdr:rowOff>
    </xdr:to>
    <xdr:pic>
      <xdr:nvPicPr>
        <xdr:cNvPr id="15330" name="Рисунок 15329">
          <a:extLst>
            <a:ext uri="{FF2B5EF4-FFF2-40B4-BE49-F238E27FC236}">
              <a16:creationId xmlns:a16="http://schemas.microsoft.com/office/drawing/2014/main" id="{00000000-0008-0000-0000-0000E23B000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8922326" y="281565928"/>
          <a:ext cx="2078183" cy="2078183"/>
        </a:xfrm>
        <a:prstGeom prst="rect">
          <a:avLst/>
        </a:prstGeom>
      </xdr:spPr>
    </xdr:pic>
    <xdr:clientData/>
  </xdr:twoCellAnchor>
  <xdr:twoCellAnchor editAs="oneCell">
    <xdr:from>
      <xdr:col>4</xdr:col>
      <xdr:colOff>692729</xdr:colOff>
      <xdr:row>124</xdr:row>
      <xdr:rowOff>165491</xdr:rowOff>
    </xdr:from>
    <xdr:to>
      <xdr:col>4</xdr:col>
      <xdr:colOff>3020290</xdr:colOff>
      <xdr:row>125</xdr:row>
      <xdr:rowOff>1176871</xdr:rowOff>
    </xdr:to>
    <xdr:pic>
      <xdr:nvPicPr>
        <xdr:cNvPr id="15332" name="Рисунок 15331">
          <a:extLst>
            <a:ext uri="{FF2B5EF4-FFF2-40B4-BE49-F238E27FC236}">
              <a16:creationId xmlns:a16="http://schemas.microsoft.com/office/drawing/2014/main" id="{00000000-0008-0000-0000-0000E43B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8610600" y="277825200"/>
          <a:ext cx="2324100" cy="2324100"/>
        </a:xfrm>
        <a:prstGeom prst="rect">
          <a:avLst/>
        </a:prstGeom>
      </xdr:spPr>
    </xdr:pic>
    <xdr:clientData/>
  </xdr:twoCellAnchor>
  <xdr:twoCellAnchor editAs="oneCell">
    <xdr:from>
      <xdr:col>4</xdr:col>
      <xdr:colOff>1052946</xdr:colOff>
      <xdr:row>123</xdr:row>
      <xdr:rowOff>165493</xdr:rowOff>
    </xdr:from>
    <xdr:to>
      <xdr:col>4</xdr:col>
      <xdr:colOff>2687782</xdr:colOff>
      <xdr:row>123</xdr:row>
      <xdr:rowOff>1800329</xdr:rowOff>
    </xdr:to>
    <xdr:pic>
      <xdr:nvPicPr>
        <xdr:cNvPr id="15336" name="Рисунок 15335">
          <a:extLst>
            <a:ext uri="{FF2B5EF4-FFF2-40B4-BE49-F238E27FC236}">
              <a16:creationId xmlns:a16="http://schemas.microsoft.com/office/drawing/2014/main" id="{00000000-0008-0000-0000-0000E83B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8972550" y="275920200"/>
          <a:ext cx="1638300" cy="1638300"/>
        </a:xfrm>
        <a:prstGeom prst="rect">
          <a:avLst/>
        </a:prstGeom>
      </xdr:spPr>
    </xdr:pic>
    <xdr:clientData/>
  </xdr:twoCellAnchor>
  <xdr:twoCellAnchor editAs="oneCell">
    <xdr:from>
      <xdr:col>4</xdr:col>
      <xdr:colOff>997528</xdr:colOff>
      <xdr:row>122</xdr:row>
      <xdr:rowOff>179347</xdr:rowOff>
    </xdr:from>
    <xdr:to>
      <xdr:col>4</xdr:col>
      <xdr:colOff>2827089</xdr:colOff>
      <xdr:row>122</xdr:row>
      <xdr:rowOff>2008908</xdr:rowOff>
    </xdr:to>
    <xdr:pic>
      <xdr:nvPicPr>
        <xdr:cNvPr id="15338" name="Рисунок 15337">
          <a:extLst>
            <a:ext uri="{FF2B5EF4-FFF2-40B4-BE49-F238E27FC236}">
              <a16:creationId xmlns:a16="http://schemas.microsoft.com/office/drawing/2014/main" id="{00000000-0008-0000-0000-0000EA3B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8915400" y="273815175"/>
          <a:ext cx="1828800" cy="1828800"/>
        </a:xfrm>
        <a:prstGeom prst="rect">
          <a:avLst/>
        </a:prstGeom>
      </xdr:spPr>
    </xdr:pic>
    <xdr:clientData/>
  </xdr:twoCellAnchor>
  <xdr:twoCellAnchor editAs="oneCell">
    <xdr:from>
      <xdr:col>4</xdr:col>
      <xdr:colOff>1066801</xdr:colOff>
      <xdr:row>121</xdr:row>
      <xdr:rowOff>193964</xdr:rowOff>
    </xdr:from>
    <xdr:to>
      <xdr:col>4</xdr:col>
      <xdr:colOff>2715492</xdr:colOff>
      <xdr:row>121</xdr:row>
      <xdr:rowOff>1842655</xdr:rowOff>
    </xdr:to>
    <xdr:pic>
      <xdr:nvPicPr>
        <xdr:cNvPr id="15340" name="Рисунок 15339">
          <a:extLst>
            <a:ext uri="{FF2B5EF4-FFF2-40B4-BE49-F238E27FC236}">
              <a16:creationId xmlns:a16="http://schemas.microsoft.com/office/drawing/2014/main" id="{00000000-0008-0000-0000-0000EC3B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8982075" y="271700625"/>
          <a:ext cx="1647825" cy="1647825"/>
        </a:xfrm>
        <a:prstGeom prst="rect">
          <a:avLst/>
        </a:prstGeom>
      </xdr:spPr>
    </xdr:pic>
    <xdr:clientData/>
  </xdr:twoCellAnchor>
  <xdr:twoCellAnchor editAs="oneCell">
    <xdr:from>
      <xdr:col>4</xdr:col>
      <xdr:colOff>706582</xdr:colOff>
      <xdr:row>120</xdr:row>
      <xdr:rowOff>83127</xdr:rowOff>
    </xdr:from>
    <xdr:to>
      <xdr:col>4</xdr:col>
      <xdr:colOff>3089564</xdr:colOff>
      <xdr:row>120</xdr:row>
      <xdr:rowOff>2466109</xdr:rowOff>
    </xdr:to>
    <xdr:pic>
      <xdr:nvPicPr>
        <xdr:cNvPr id="15342" name="Рисунок 15341">
          <a:extLst>
            <a:ext uri="{FF2B5EF4-FFF2-40B4-BE49-F238E27FC236}">
              <a16:creationId xmlns:a16="http://schemas.microsoft.com/office/drawing/2014/main" id="{00000000-0008-0000-0000-0000EE3B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8620125" y="269100300"/>
          <a:ext cx="2381250" cy="2381250"/>
        </a:xfrm>
        <a:prstGeom prst="rect">
          <a:avLst/>
        </a:prstGeom>
      </xdr:spPr>
    </xdr:pic>
    <xdr:clientData/>
  </xdr:twoCellAnchor>
  <xdr:twoCellAnchor editAs="oneCell">
    <xdr:from>
      <xdr:col>4</xdr:col>
      <xdr:colOff>581889</xdr:colOff>
      <xdr:row>119</xdr:row>
      <xdr:rowOff>69270</xdr:rowOff>
    </xdr:from>
    <xdr:to>
      <xdr:col>4</xdr:col>
      <xdr:colOff>3172690</xdr:colOff>
      <xdr:row>119</xdr:row>
      <xdr:rowOff>2660071</xdr:rowOff>
    </xdr:to>
    <xdr:pic>
      <xdr:nvPicPr>
        <xdr:cNvPr id="15344" name="Рисунок 15343">
          <a:extLst>
            <a:ext uri="{FF2B5EF4-FFF2-40B4-BE49-F238E27FC236}">
              <a16:creationId xmlns:a16="http://schemas.microsoft.com/office/drawing/2014/main" id="{00000000-0008-0000-0000-0000F03B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8496300" y="266290425"/>
          <a:ext cx="2590800" cy="2590800"/>
        </a:xfrm>
        <a:prstGeom prst="rect">
          <a:avLst/>
        </a:prstGeom>
      </xdr:spPr>
    </xdr:pic>
    <xdr:clientData/>
  </xdr:twoCellAnchor>
  <xdr:twoCellAnchor editAs="oneCell">
    <xdr:from>
      <xdr:col>4</xdr:col>
      <xdr:colOff>360218</xdr:colOff>
      <xdr:row>116</xdr:row>
      <xdr:rowOff>69272</xdr:rowOff>
    </xdr:from>
    <xdr:to>
      <xdr:col>4</xdr:col>
      <xdr:colOff>3394364</xdr:colOff>
      <xdr:row>117</xdr:row>
      <xdr:rowOff>1524000</xdr:rowOff>
    </xdr:to>
    <xdr:pic>
      <xdr:nvPicPr>
        <xdr:cNvPr id="15346" name="Рисунок 15345">
          <a:extLst>
            <a:ext uri="{FF2B5EF4-FFF2-40B4-BE49-F238E27FC236}">
              <a16:creationId xmlns:a16="http://schemas.microsoft.com/office/drawing/2014/main" id="{00000000-0008-0000-0000-0000F23B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8277225" y="261394575"/>
          <a:ext cx="3038475" cy="3038475"/>
        </a:xfrm>
        <a:prstGeom prst="rect">
          <a:avLst/>
        </a:prstGeom>
      </xdr:spPr>
    </xdr:pic>
    <xdr:clientData/>
  </xdr:twoCellAnchor>
  <xdr:twoCellAnchor editAs="oneCell">
    <xdr:from>
      <xdr:col>4</xdr:col>
      <xdr:colOff>13855</xdr:colOff>
      <xdr:row>66</xdr:row>
      <xdr:rowOff>138546</xdr:rowOff>
    </xdr:from>
    <xdr:to>
      <xdr:col>5</xdr:col>
      <xdr:colOff>1</xdr:colOff>
      <xdr:row>67</xdr:row>
      <xdr:rowOff>2036619</xdr:rowOff>
    </xdr:to>
    <xdr:pic>
      <xdr:nvPicPr>
        <xdr:cNvPr id="15348" name="Рисунок 15347">
          <a:extLst>
            <a:ext uri="{FF2B5EF4-FFF2-40B4-BE49-F238E27FC236}">
              <a16:creationId xmlns:a16="http://schemas.microsoft.com/office/drawing/2014/main" id="{00000000-0008-0000-0000-0000F43B0000}"/>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7924800" y="154362150"/>
          <a:ext cx="3686175" cy="3705225"/>
        </a:xfrm>
        <a:prstGeom prst="rect">
          <a:avLst/>
        </a:prstGeom>
      </xdr:spPr>
    </xdr:pic>
    <xdr:clientData/>
  </xdr:twoCellAnchor>
  <xdr:twoCellAnchor editAs="oneCell">
    <xdr:from>
      <xdr:col>4</xdr:col>
      <xdr:colOff>637310</xdr:colOff>
      <xdr:row>63</xdr:row>
      <xdr:rowOff>68510</xdr:rowOff>
    </xdr:from>
    <xdr:to>
      <xdr:col>4</xdr:col>
      <xdr:colOff>3048764</xdr:colOff>
      <xdr:row>64</xdr:row>
      <xdr:rowOff>0</xdr:rowOff>
    </xdr:to>
    <xdr:pic>
      <xdr:nvPicPr>
        <xdr:cNvPr id="15350" name="Рисунок 15349">
          <a:extLst>
            <a:ext uri="{FF2B5EF4-FFF2-40B4-BE49-F238E27FC236}">
              <a16:creationId xmlns:a16="http://schemas.microsoft.com/office/drawing/2014/main" id="{00000000-0008-0000-0000-0000F63B0000}"/>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8553450" y="145046700"/>
          <a:ext cx="2409825" cy="2409825"/>
        </a:xfrm>
        <a:prstGeom prst="rect">
          <a:avLst/>
        </a:prstGeom>
      </xdr:spPr>
    </xdr:pic>
    <xdr:clientData/>
  </xdr:twoCellAnchor>
  <xdr:twoCellAnchor editAs="oneCell">
    <xdr:from>
      <xdr:col>4</xdr:col>
      <xdr:colOff>457200</xdr:colOff>
      <xdr:row>62</xdr:row>
      <xdr:rowOff>69272</xdr:rowOff>
    </xdr:from>
    <xdr:to>
      <xdr:col>4</xdr:col>
      <xdr:colOff>3186546</xdr:colOff>
      <xdr:row>62</xdr:row>
      <xdr:rowOff>2798618</xdr:rowOff>
    </xdr:to>
    <xdr:pic>
      <xdr:nvPicPr>
        <xdr:cNvPr id="15352" name="Рисунок 15351">
          <a:extLst>
            <a:ext uri="{FF2B5EF4-FFF2-40B4-BE49-F238E27FC236}">
              <a16:creationId xmlns:a16="http://schemas.microsoft.com/office/drawing/2014/main" id="{00000000-0008-0000-0000-0000F83B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8372475" y="142236825"/>
          <a:ext cx="2733675" cy="2733675"/>
        </a:xfrm>
        <a:prstGeom prst="rect">
          <a:avLst/>
        </a:prstGeom>
      </xdr:spPr>
    </xdr:pic>
    <xdr:clientData/>
  </xdr:twoCellAnchor>
  <xdr:twoCellAnchor editAs="oneCell">
    <xdr:from>
      <xdr:col>4</xdr:col>
      <xdr:colOff>69271</xdr:colOff>
      <xdr:row>50</xdr:row>
      <xdr:rowOff>1136072</xdr:rowOff>
    </xdr:from>
    <xdr:to>
      <xdr:col>4</xdr:col>
      <xdr:colOff>3685308</xdr:colOff>
      <xdr:row>52</xdr:row>
      <xdr:rowOff>1454727</xdr:rowOff>
    </xdr:to>
    <xdr:pic>
      <xdr:nvPicPr>
        <xdr:cNvPr id="15354" name="Рисунок 15353">
          <a:extLst>
            <a:ext uri="{FF2B5EF4-FFF2-40B4-BE49-F238E27FC236}">
              <a16:creationId xmlns:a16="http://schemas.microsoft.com/office/drawing/2014/main" id="{00000000-0008-0000-0000-0000FA3B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7981950" y="114776250"/>
          <a:ext cx="3619500" cy="3609975"/>
        </a:xfrm>
        <a:prstGeom prst="rect">
          <a:avLst/>
        </a:prstGeom>
      </xdr:spPr>
    </xdr:pic>
    <xdr:clientData/>
  </xdr:twoCellAnchor>
  <xdr:twoCellAnchor editAs="oneCell">
    <xdr:from>
      <xdr:col>4</xdr:col>
      <xdr:colOff>55419</xdr:colOff>
      <xdr:row>30</xdr:row>
      <xdr:rowOff>69272</xdr:rowOff>
    </xdr:from>
    <xdr:to>
      <xdr:col>4</xdr:col>
      <xdr:colOff>3713018</xdr:colOff>
      <xdr:row>31</xdr:row>
      <xdr:rowOff>1704108</xdr:rowOff>
    </xdr:to>
    <xdr:pic>
      <xdr:nvPicPr>
        <xdr:cNvPr id="15356" name="Рисунок 15355">
          <a:extLst>
            <a:ext uri="{FF2B5EF4-FFF2-40B4-BE49-F238E27FC236}">
              <a16:creationId xmlns:a16="http://schemas.microsoft.com/office/drawing/2014/main" id="{00000000-0008-0000-0000-0000FC3B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8188037" y="86466217"/>
          <a:ext cx="3657599" cy="3657599"/>
        </a:xfrm>
        <a:prstGeom prst="rect">
          <a:avLst/>
        </a:prstGeom>
      </xdr:spPr>
    </xdr:pic>
    <xdr:clientData/>
  </xdr:twoCellAnchor>
  <xdr:twoCellAnchor editAs="oneCell">
    <xdr:from>
      <xdr:col>4</xdr:col>
      <xdr:colOff>83127</xdr:colOff>
      <xdr:row>28</xdr:row>
      <xdr:rowOff>277090</xdr:rowOff>
    </xdr:from>
    <xdr:to>
      <xdr:col>5</xdr:col>
      <xdr:colOff>1</xdr:colOff>
      <xdr:row>29</xdr:row>
      <xdr:rowOff>1731819</xdr:rowOff>
    </xdr:to>
    <xdr:pic>
      <xdr:nvPicPr>
        <xdr:cNvPr id="15358" name="Рисунок 15357">
          <a:extLst>
            <a:ext uri="{FF2B5EF4-FFF2-40B4-BE49-F238E27FC236}">
              <a16:creationId xmlns:a16="http://schemas.microsoft.com/office/drawing/2014/main" id="{00000000-0008-0000-0000-0000FE3B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8001000" y="81934050"/>
          <a:ext cx="3609975" cy="3667125"/>
        </a:xfrm>
        <a:prstGeom prst="rect">
          <a:avLst/>
        </a:prstGeom>
      </xdr:spPr>
    </xdr:pic>
    <xdr:clientData/>
  </xdr:twoCellAnchor>
  <xdr:twoCellAnchor editAs="oneCell">
    <xdr:from>
      <xdr:col>4</xdr:col>
      <xdr:colOff>69273</xdr:colOff>
      <xdr:row>24</xdr:row>
      <xdr:rowOff>1274618</xdr:rowOff>
    </xdr:from>
    <xdr:to>
      <xdr:col>5</xdr:col>
      <xdr:colOff>1</xdr:colOff>
      <xdr:row>26</xdr:row>
      <xdr:rowOff>332509</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7981950" y="73799700"/>
          <a:ext cx="3629025" cy="3667125"/>
        </a:xfrm>
        <a:prstGeom prst="rect">
          <a:avLst/>
        </a:prstGeom>
      </xdr:spPr>
    </xdr:pic>
    <xdr:clientData/>
  </xdr:twoCellAnchor>
  <xdr:twoCellAnchor editAs="oneCell">
    <xdr:from>
      <xdr:col>4</xdr:col>
      <xdr:colOff>720439</xdr:colOff>
      <xdr:row>17</xdr:row>
      <xdr:rowOff>193964</xdr:rowOff>
    </xdr:from>
    <xdr:to>
      <xdr:col>4</xdr:col>
      <xdr:colOff>3158837</xdr:colOff>
      <xdr:row>17</xdr:row>
      <xdr:rowOff>2632362</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8639175" y="38928675"/>
          <a:ext cx="2438400" cy="2438400"/>
        </a:xfrm>
        <a:prstGeom prst="rect">
          <a:avLst/>
        </a:prstGeom>
      </xdr:spPr>
    </xdr:pic>
    <xdr:clientData/>
  </xdr:twoCellAnchor>
  <xdr:twoCellAnchor editAs="oneCell">
    <xdr:from>
      <xdr:col>4</xdr:col>
      <xdr:colOff>526474</xdr:colOff>
      <xdr:row>16</xdr:row>
      <xdr:rowOff>83128</xdr:rowOff>
    </xdr:from>
    <xdr:to>
      <xdr:col>4</xdr:col>
      <xdr:colOff>3102656</xdr:colOff>
      <xdr:row>16</xdr:row>
      <xdr:rowOff>2659310</xdr:rowOff>
    </xdr:to>
    <xdr:pic>
      <xdr:nvPicPr>
        <xdr:cNvPr id="68" name="Рисунок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8439150" y="36071175"/>
          <a:ext cx="2571750" cy="2571750"/>
        </a:xfrm>
        <a:prstGeom prst="rect">
          <a:avLst/>
        </a:prstGeom>
      </xdr:spPr>
    </xdr:pic>
    <xdr:clientData/>
  </xdr:twoCellAnchor>
  <xdr:twoCellAnchor editAs="oneCell">
    <xdr:from>
      <xdr:col>4</xdr:col>
      <xdr:colOff>748150</xdr:colOff>
      <xdr:row>15</xdr:row>
      <xdr:rowOff>152400</xdr:rowOff>
    </xdr:from>
    <xdr:to>
      <xdr:col>4</xdr:col>
      <xdr:colOff>3131132</xdr:colOff>
      <xdr:row>15</xdr:row>
      <xdr:rowOff>2535382</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8667750" y="33470850"/>
          <a:ext cx="2381250" cy="2381250"/>
        </a:xfrm>
        <a:prstGeom prst="rect">
          <a:avLst/>
        </a:prstGeom>
      </xdr:spPr>
    </xdr:pic>
    <xdr:clientData/>
  </xdr:twoCellAnchor>
  <xdr:twoCellAnchor editAs="oneCell">
    <xdr:from>
      <xdr:col>4</xdr:col>
      <xdr:colOff>637311</xdr:colOff>
      <xdr:row>14</xdr:row>
      <xdr:rowOff>124690</xdr:rowOff>
    </xdr:from>
    <xdr:to>
      <xdr:col>4</xdr:col>
      <xdr:colOff>3144984</xdr:colOff>
      <xdr:row>14</xdr:row>
      <xdr:rowOff>2632363</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8553450" y="30775275"/>
          <a:ext cx="2505075" cy="2505075"/>
        </a:xfrm>
        <a:prstGeom prst="rect">
          <a:avLst/>
        </a:prstGeom>
      </xdr:spPr>
    </xdr:pic>
    <xdr:clientData/>
  </xdr:twoCellAnchor>
  <xdr:twoCellAnchor editAs="oneCell">
    <xdr:from>
      <xdr:col>4</xdr:col>
      <xdr:colOff>554182</xdr:colOff>
      <xdr:row>13</xdr:row>
      <xdr:rowOff>41563</xdr:rowOff>
    </xdr:from>
    <xdr:to>
      <xdr:col>4</xdr:col>
      <xdr:colOff>3117273</xdr:colOff>
      <xdr:row>13</xdr:row>
      <xdr:rowOff>2604654</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8467725" y="28022550"/>
          <a:ext cx="2562225" cy="2562225"/>
        </a:xfrm>
        <a:prstGeom prst="rect">
          <a:avLst/>
        </a:prstGeom>
      </xdr:spPr>
    </xdr:pic>
    <xdr:clientData/>
  </xdr:twoCellAnchor>
  <xdr:twoCellAnchor editAs="oneCell">
    <xdr:from>
      <xdr:col>4</xdr:col>
      <xdr:colOff>471055</xdr:colOff>
      <xdr:row>12</xdr:row>
      <xdr:rowOff>27708</xdr:rowOff>
    </xdr:from>
    <xdr:to>
      <xdr:col>4</xdr:col>
      <xdr:colOff>3061856</xdr:colOff>
      <xdr:row>12</xdr:row>
      <xdr:rowOff>2618509</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8382000" y="25346025"/>
          <a:ext cx="2590800" cy="2590800"/>
        </a:xfrm>
        <a:prstGeom prst="rect">
          <a:avLst/>
        </a:prstGeom>
      </xdr:spPr>
    </xdr:pic>
    <xdr:clientData/>
  </xdr:twoCellAnchor>
  <xdr:twoCellAnchor editAs="oneCell">
    <xdr:from>
      <xdr:col>4</xdr:col>
      <xdr:colOff>152400</xdr:colOff>
      <xdr:row>20</xdr:row>
      <xdr:rowOff>290945</xdr:rowOff>
    </xdr:from>
    <xdr:to>
      <xdr:col>4</xdr:col>
      <xdr:colOff>3740727</xdr:colOff>
      <xdr:row>20</xdr:row>
      <xdr:rowOff>3879272</xdr:rowOff>
    </xdr:to>
    <xdr:pic>
      <xdr:nvPicPr>
        <xdr:cNvPr id="7" name="Рисунок 6">
          <a:extLst>
            <a:ext uri="{FF2B5EF4-FFF2-40B4-BE49-F238E27FC236}">
              <a16:creationId xmlns:a16="http://schemas.microsoft.com/office/drawing/2014/main" id="{4F84E356-1870-4FB5-AA36-F206382F588F}"/>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8285018" y="46038654"/>
          <a:ext cx="3588327" cy="3588327"/>
        </a:xfrm>
        <a:prstGeom prst="rect">
          <a:avLst/>
        </a:prstGeom>
      </xdr:spPr>
    </xdr:pic>
    <xdr:clientData/>
  </xdr:twoCellAnchor>
  <xdr:twoCellAnchor editAs="oneCell">
    <xdr:from>
      <xdr:col>4</xdr:col>
      <xdr:colOff>83129</xdr:colOff>
      <xdr:row>21</xdr:row>
      <xdr:rowOff>471054</xdr:rowOff>
    </xdr:from>
    <xdr:to>
      <xdr:col>4</xdr:col>
      <xdr:colOff>3657600</xdr:colOff>
      <xdr:row>21</xdr:row>
      <xdr:rowOff>4045525</xdr:rowOff>
    </xdr:to>
    <xdr:pic>
      <xdr:nvPicPr>
        <xdr:cNvPr id="11" name="Рисунок 10">
          <a:extLst>
            <a:ext uri="{FF2B5EF4-FFF2-40B4-BE49-F238E27FC236}">
              <a16:creationId xmlns:a16="http://schemas.microsoft.com/office/drawing/2014/main" id="{44DB083F-F6C5-45C4-AC81-ACD69DBA1073}"/>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8215747" y="50430545"/>
          <a:ext cx="3574471" cy="3574471"/>
        </a:xfrm>
        <a:prstGeom prst="rect">
          <a:avLst/>
        </a:prstGeom>
      </xdr:spPr>
    </xdr:pic>
    <xdr:clientData/>
  </xdr:twoCellAnchor>
  <xdr:twoCellAnchor editAs="oneCell">
    <xdr:from>
      <xdr:col>4</xdr:col>
      <xdr:colOff>124691</xdr:colOff>
      <xdr:row>90</xdr:row>
      <xdr:rowOff>69273</xdr:rowOff>
    </xdr:from>
    <xdr:to>
      <xdr:col>4</xdr:col>
      <xdr:colOff>3726873</xdr:colOff>
      <xdr:row>90</xdr:row>
      <xdr:rowOff>3671455</xdr:rowOff>
    </xdr:to>
    <xdr:pic>
      <xdr:nvPicPr>
        <xdr:cNvPr id="18" name="Рисунок 17">
          <a:extLst>
            <a:ext uri="{FF2B5EF4-FFF2-40B4-BE49-F238E27FC236}">
              <a16:creationId xmlns:a16="http://schemas.microsoft.com/office/drawing/2014/main" id="{0FBAF66B-30B8-47BA-B5B8-15C8386416BB}"/>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8257309" y="200793928"/>
          <a:ext cx="3602182" cy="3602182"/>
        </a:xfrm>
        <a:prstGeom prst="rect">
          <a:avLst/>
        </a:prstGeom>
      </xdr:spPr>
    </xdr:pic>
    <xdr:clientData/>
  </xdr:twoCellAnchor>
  <xdr:twoCellAnchor editAs="oneCell">
    <xdr:from>
      <xdr:col>4</xdr:col>
      <xdr:colOff>692729</xdr:colOff>
      <xdr:row>93</xdr:row>
      <xdr:rowOff>27710</xdr:rowOff>
    </xdr:from>
    <xdr:to>
      <xdr:col>4</xdr:col>
      <xdr:colOff>2895600</xdr:colOff>
      <xdr:row>93</xdr:row>
      <xdr:rowOff>2230581</xdr:rowOff>
    </xdr:to>
    <xdr:pic>
      <xdr:nvPicPr>
        <xdr:cNvPr id="20" name="Рисунок 19">
          <a:extLst>
            <a:ext uri="{FF2B5EF4-FFF2-40B4-BE49-F238E27FC236}">
              <a16:creationId xmlns:a16="http://schemas.microsoft.com/office/drawing/2014/main" id="{37A583C3-A385-4BF6-9E86-2AB2B06CDF2F}"/>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8825347" y="209660837"/>
          <a:ext cx="2202871" cy="2202871"/>
        </a:xfrm>
        <a:prstGeom prst="rect">
          <a:avLst/>
        </a:prstGeom>
      </xdr:spPr>
    </xdr:pic>
    <xdr:clientData/>
  </xdr:twoCellAnchor>
  <xdr:twoCellAnchor editAs="oneCell">
    <xdr:from>
      <xdr:col>4</xdr:col>
      <xdr:colOff>720436</xdr:colOff>
      <xdr:row>95</xdr:row>
      <xdr:rowOff>13854</xdr:rowOff>
    </xdr:from>
    <xdr:to>
      <xdr:col>4</xdr:col>
      <xdr:colOff>3061854</xdr:colOff>
      <xdr:row>95</xdr:row>
      <xdr:rowOff>2355272</xdr:rowOff>
    </xdr:to>
    <xdr:pic>
      <xdr:nvPicPr>
        <xdr:cNvPr id="8" name="Рисунок 7">
          <a:extLst>
            <a:ext uri="{FF2B5EF4-FFF2-40B4-BE49-F238E27FC236}">
              <a16:creationId xmlns:a16="http://schemas.microsoft.com/office/drawing/2014/main" id="{FB5253EC-A9FC-4C18-8561-7FA812735B4C}"/>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8853054" y="212320909"/>
          <a:ext cx="2341418" cy="2341418"/>
        </a:xfrm>
        <a:prstGeom prst="rect">
          <a:avLst/>
        </a:prstGeom>
      </xdr:spPr>
    </xdr:pic>
    <xdr:clientData/>
  </xdr:twoCellAnchor>
  <xdr:twoCellAnchor editAs="oneCell">
    <xdr:from>
      <xdr:col>4</xdr:col>
      <xdr:colOff>748145</xdr:colOff>
      <xdr:row>86</xdr:row>
      <xdr:rowOff>27709</xdr:rowOff>
    </xdr:from>
    <xdr:to>
      <xdr:col>4</xdr:col>
      <xdr:colOff>3006436</xdr:colOff>
      <xdr:row>86</xdr:row>
      <xdr:rowOff>2286000</xdr:rowOff>
    </xdr:to>
    <xdr:pic>
      <xdr:nvPicPr>
        <xdr:cNvPr id="16" name="Рисунок 15">
          <a:extLst>
            <a:ext uri="{FF2B5EF4-FFF2-40B4-BE49-F238E27FC236}">
              <a16:creationId xmlns:a16="http://schemas.microsoft.com/office/drawing/2014/main" id="{62213D95-106B-4372-BEB4-B23B54B6103B}"/>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8880763" y="187715236"/>
          <a:ext cx="2258291" cy="2258291"/>
        </a:xfrm>
        <a:prstGeom prst="rect">
          <a:avLst/>
        </a:prstGeom>
      </xdr:spPr>
    </xdr:pic>
    <xdr:clientData/>
  </xdr:twoCellAnchor>
  <xdr:twoCellAnchor editAs="oneCell">
    <xdr:from>
      <xdr:col>4</xdr:col>
      <xdr:colOff>484907</xdr:colOff>
      <xdr:row>216</xdr:row>
      <xdr:rowOff>13853</xdr:rowOff>
    </xdr:from>
    <xdr:to>
      <xdr:col>4</xdr:col>
      <xdr:colOff>3435927</xdr:colOff>
      <xdr:row>216</xdr:row>
      <xdr:rowOff>2964873</xdr:rowOff>
    </xdr:to>
    <xdr:pic>
      <xdr:nvPicPr>
        <xdr:cNvPr id="21" name="Рисунок 20">
          <a:extLst>
            <a:ext uri="{FF2B5EF4-FFF2-40B4-BE49-F238E27FC236}">
              <a16:creationId xmlns:a16="http://schemas.microsoft.com/office/drawing/2014/main" id="{10882A82-1BFE-4E31-A424-4426BDBC9CBA}"/>
            </a:ext>
          </a:extLst>
        </xdr:cNvPr>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8617525" y="518672617"/>
          <a:ext cx="2951020" cy="2951020"/>
        </a:xfrm>
        <a:prstGeom prst="rect">
          <a:avLst/>
        </a:prstGeom>
      </xdr:spPr>
    </xdr:pic>
    <xdr:clientData/>
  </xdr:twoCellAnchor>
  <xdr:twoCellAnchor editAs="oneCell">
    <xdr:from>
      <xdr:col>4</xdr:col>
      <xdr:colOff>623454</xdr:colOff>
      <xdr:row>189</xdr:row>
      <xdr:rowOff>83127</xdr:rowOff>
    </xdr:from>
    <xdr:to>
      <xdr:col>4</xdr:col>
      <xdr:colOff>3131127</xdr:colOff>
      <xdr:row>189</xdr:row>
      <xdr:rowOff>2590800</xdr:rowOff>
    </xdr:to>
    <xdr:pic>
      <xdr:nvPicPr>
        <xdr:cNvPr id="23" name="Рисунок 22">
          <a:extLst>
            <a:ext uri="{FF2B5EF4-FFF2-40B4-BE49-F238E27FC236}">
              <a16:creationId xmlns:a16="http://schemas.microsoft.com/office/drawing/2014/main" id="{D9BAA292-C6BA-4195-97B6-CCFD989C77F6}"/>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8756072" y="463642363"/>
          <a:ext cx="2507673" cy="2507673"/>
        </a:xfrm>
        <a:prstGeom prst="rect">
          <a:avLst/>
        </a:prstGeom>
      </xdr:spPr>
    </xdr:pic>
    <xdr:clientData/>
  </xdr:twoCellAnchor>
  <xdr:twoCellAnchor editAs="oneCell">
    <xdr:from>
      <xdr:col>4</xdr:col>
      <xdr:colOff>249382</xdr:colOff>
      <xdr:row>145</xdr:row>
      <xdr:rowOff>83125</xdr:rowOff>
    </xdr:from>
    <xdr:to>
      <xdr:col>4</xdr:col>
      <xdr:colOff>3519056</xdr:colOff>
      <xdr:row>145</xdr:row>
      <xdr:rowOff>3352799</xdr:rowOff>
    </xdr:to>
    <xdr:pic>
      <xdr:nvPicPr>
        <xdr:cNvPr id="13" name="Рисунок 12">
          <a:extLst>
            <a:ext uri="{FF2B5EF4-FFF2-40B4-BE49-F238E27FC236}">
              <a16:creationId xmlns:a16="http://schemas.microsoft.com/office/drawing/2014/main" id="{C6CDB342-D28E-44C5-BD4B-400569384EA6}"/>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8382000" y="341375998"/>
          <a:ext cx="3269674" cy="3269674"/>
        </a:xfrm>
        <a:prstGeom prst="rect">
          <a:avLst/>
        </a:prstGeom>
      </xdr:spPr>
    </xdr:pic>
    <xdr:clientData/>
  </xdr:twoCellAnchor>
  <xdr:twoCellAnchor editAs="oneCell">
    <xdr:from>
      <xdr:col>4</xdr:col>
      <xdr:colOff>83128</xdr:colOff>
      <xdr:row>140</xdr:row>
      <xdr:rowOff>429491</xdr:rowOff>
    </xdr:from>
    <xdr:to>
      <xdr:col>4</xdr:col>
      <xdr:colOff>3740728</xdr:colOff>
      <xdr:row>140</xdr:row>
      <xdr:rowOff>4087091</xdr:rowOff>
    </xdr:to>
    <xdr:pic>
      <xdr:nvPicPr>
        <xdr:cNvPr id="22" name="Рисунок 21">
          <a:extLst>
            <a:ext uri="{FF2B5EF4-FFF2-40B4-BE49-F238E27FC236}">
              <a16:creationId xmlns:a16="http://schemas.microsoft.com/office/drawing/2014/main" id="{C5E9215E-3D30-4DA7-9E68-3ECA389599BA}"/>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8215746" y="321370036"/>
          <a:ext cx="3657600" cy="3657600"/>
        </a:xfrm>
        <a:prstGeom prst="rect">
          <a:avLst/>
        </a:prstGeom>
      </xdr:spPr>
    </xdr:pic>
    <xdr:clientData/>
  </xdr:twoCellAnchor>
  <xdr:twoCellAnchor editAs="oneCell">
    <xdr:from>
      <xdr:col>4</xdr:col>
      <xdr:colOff>152400</xdr:colOff>
      <xdr:row>153</xdr:row>
      <xdr:rowOff>387928</xdr:rowOff>
    </xdr:from>
    <xdr:to>
      <xdr:col>4</xdr:col>
      <xdr:colOff>3726872</xdr:colOff>
      <xdr:row>153</xdr:row>
      <xdr:rowOff>3962400</xdr:rowOff>
    </xdr:to>
    <xdr:pic>
      <xdr:nvPicPr>
        <xdr:cNvPr id="27" name="Рисунок 26">
          <a:extLst>
            <a:ext uri="{FF2B5EF4-FFF2-40B4-BE49-F238E27FC236}">
              <a16:creationId xmlns:a16="http://schemas.microsoft.com/office/drawing/2014/main" id="{5F7FDE33-8E9E-42B9-BECD-D99D987B57F6}"/>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8285018" y="371883710"/>
          <a:ext cx="3574472" cy="3574472"/>
        </a:xfrm>
        <a:prstGeom prst="rect">
          <a:avLst/>
        </a:prstGeom>
      </xdr:spPr>
    </xdr:pic>
    <xdr:clientData/>
  </xdr:twoCellAnchor>
  <xdr:twoCellAnchor editAs="oneCell">
    <xdr:from>
      <xdr:col>4</xdr:col>
      <xdr:colOff>166254</xdr:colOff>
      <xdr:row>157</xdr:row>
      <xdr:rowOff>152398</xdr:rowOff>
    </xdr:from>
    <xdr:to>
      <xdr:col>5</xdr:col>
      <xdr:colOff>13855</xdr:colOff>
      <xdr:row>157</xdr:row>
      <xdr:rowOff>3796144</xdr:rowOff>
    </xdr:to>
    <xdr:pic>
      <xdr:nvPicPr>
        <xdr:cNvPr id="33" name="Рисунок 32">
          <a:extLst>
            <a:ext uri="{FF2B5EF4-FFF2-40B4-BE49-F238E27FC236}">
              <a16:creationId xmlns:a16="http://schemas.microsoft.com/office/drawing/2014/main" id="{8C39CE71-E9A1-4DE6-BD60-0F29F8A23E89}"/>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8298872" y="394743707"/>
          <a:ext cx="3643746" cy="3643746"/>
        </a:xfrm>
        <a:prstGeom prst="rect">
          <a:avLst/>
        </a:prstGeom>
      </xdr:spPr>
    </xdr:pic>
    <xdr:clientData/>
  </xdr:twoCellAnchor>
  <xdr:twoCellAnchor editAs="oneCell">
    <xdr:from>
      <xdr:col>4</xdr:col>
      <xdr:colOff>27710</xdr:colOff>
      <xdr:row>39</xdr:row>
      <xdr:rowOff>152399</xdr:rowOff>
    </xdr:from>
    <xdr:to>
      <xdr:col>4</xdr:col>
      <xdr:colOff>2881745</xdr:colOff>
      <xdr:row>39</xdr:row>
      <xdr:rowOff>2998814</xdr:rowOff>
    </xdr:to>
    <xdr:pic>
      <xdr:nvPicPr>
        <xdr:cNvPr id="19" name="Рисунок 18">
          <a:extLst>
            <a:ext uri="{FF2B5EF4-FFF2-40B4-BE49-F238E27FC236}">
              <a16:creationId xmlns:a16="http://schemas.microsoft.com/office/drawing/2014/main" id="{E7E0B3E5-CB12-4F96-BC74-EBA5661E7D14}"/>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8160328" y="94030799"/>
          <a:ext cx="2854035" cy="2846415"/>
        </a:xfrm>
        <a:prstGeom prst="rect">
          <a:avLst/>
        </a:prstGeom>
      </xdr:spPr>
    </xdr:pic>
    <xdr:clientData/>
  </xdr:twoCellAnchor>
  <xdr:twoCellAnchor editAs="oneCell">
    <xdr:from>
      <xdr:col>4</xdr:col>
      <xdr:colOff>42131</xdr:colOff>
      <xdr:row>38</xdr:row>
      <xdr:rowOff>228599</xdr:rowOff>
    </xdr:from>
    <xdr:to>
      <xdr:col>4</xdr:col>
      <xdr:colOff>2965440</xdr:colOff>
      <xdr:row>38</xdr:row>
      <xdr:rowOff>3151908</xdr:rowOff>
    </xdr:to>
    <xdr:pic>
      <xdr:nvPicPr>
        <xdr:cNvPr id="28" name="Рисунок 27">
          <a:extLst>
            <a:ext uri="{FF2B5EF4-FFF2-40B4-BE49-F238E27FC236}">
              <a16:creationId xmlns:a16="http://schemas.microsoft.com/office/drawing/2014/main" id="{2C8A7421-9A5B-43C1-9CCE-1E7980D153DB}"/>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8184645" y="90786856"/>
          <a:ext cx="2923309" cy="2923309"/>
        </a:xfrm>
        <a:prstGeom prst="rect">
          <a:avLst/>
        </a:prstGeom>
      </xdr:spPr>
    </xdr:pic>
    <xdr:clientData/>
  </xdr:twoCellAnchor>
  <xdr:twoCellAnchor editAs="oneCell">
    <xdr:from>
      <xdr:col>4</xdr:col>
      <xdr:colOff>2507672</xdr:colOff>
      <xdr:row>38</xdr:row>
      <xdr:rowOff>110835</xdr:rowOff>
    </xdr:from>
    <xdr:to>
      <xdr:col>4</xdr:col>
      <xdr:colOff>3740728</xdr:colOff>
      <xdr:row>38</xdr:row>
      <xdr:rowOff>1343891</xdr:rowOff>
    </xdr:to>
    <xdr:pic>
      <xdr:nvPicPr>
        <xdr:cNvPr id="38" name="Рисунок 37">
          <a:extLst>
            <a:ext uri="{FF2B5EF4-FFF2-40B4-BE49-F238E27FC236}">
              <a16:creationId xmlns:a16="http://schemas.microsoft.com/office/drawing/2014/main" id="{84A50FF1-8930-493F-A898-C438160E0FE7}"/>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10640290" y="90830399"/>
          <a:ext cx="1233056" cy="1233056"/>
        </a:xfrm>
        <a:prstGeom prst="rect">
          <a:avLst/>
        </a:prstGeom>
      </xdr:spPr>
    </xdr:pic>
    <xdr:clientData/>
  </xdr:twoCellAnchor>
  <xdr:twoCellAnchor editAs="oneCell">
    <xdr:from>
      <xdr:col>4</xdr:col>
      <xdr:colOff>2422146</xdr:colOff>
      <xdr:row>39</xdr:row>
      <xdr:rowOff>1537855</xdr:rowOff>
    </xdr:from>
    <xdr:to>
      <xdr:col>4</xdr:col>
      <xdr:colOff>3793746</xdr:colOff>
      <xdr:row>39</xdr:row>
      <xdr:rowOff>2909455</xdr:rowOff>
    </xdr:to>
    <xdr:pic>
      <xdr:nvPicPr>
        <xdr:cNvPr id="43" name="Рисунок 42">
          <a:extLst>
            <a:ext uri="{FF2B5EF4-FFF2-40B4-BE49-F238E27FC236}">
              <a16:creationId xmlns:a16="http://schemas.microsoft.com/office/drawing/2014/main" id="{079B6607-4AE0-4BBB-9A32-7B380447F471}"/>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10554764" y="95416255"/>
          <a:ext cx="1371600" cy="1371600"/>
        </a:xfrm>
        <a:prstGeom prst="rect">
          <a:avLst/>
        </a:prstGeom>
      </xdr:spPr>
    </xdr:pic>
    <xdr:clientData/>
  </xdr:twoCellAnchor>
  <xdr:twoCellAnchor editAs="oneCell">
    <xdr:from>
      <xdr:col>4</xdr:col>
      <xdr:colOff>872837</xdr:colOff>
      <xdr:row>194</xdr:row>
      <xdr:rowOff>13855</xdr:rowOff>
    </xdr:from>
    <xdr:to>
      <xdr:col>4</xdr:col>
      <xdr:colOff>3408218</xdr:colOff>
      <xdr:row>194</xdr:row>
      <xdr:rowOff>3070315</xdr:rowOff>
    </xdr:to>
    <xdr:pic>
      <xdr:nvPicPr>
        <xdr:cNvPr id="133" name="Рисунок 132">
          <a:extLst>
            <a:ext uri="{FF2B5EF4-FFF2-40B4-BE49-F238E27FC236}">
              <a16:creationId xmlns:a16="http://schemas.microsoft.com/office/drawing/2014/main" id="{F6BB4393-769C-4ADE-B8E6-C9CD07DA1337}"/>
            </a:ext>
          </a:extLst>
        </xdr:cNvPr>
        <xdr:cNvPicPr>
          <a:picLocks noChangeAspect="1"/>
        </xdr:cNvPicPr>
      </xdr:nvPicPr>
      <xdr:blipFill rotWithShape="1">
        <a:blip xmlns:r="http://schemas.openxmlformats.org/officeDocument/2006/relationships" r:embed="rId129" cstate="print">
          <a:extLst>
            <a:ext uri="{BEBA8EAE-BF5A-486C-A8C5-ECC9F3942E4B}">
              <a14:imgProps xmlns:a14="http://schemas.microsoft.com/office/drawing/2010/main">
                <a14:imgLayer r:embed="rId130">
                  <a14:imgEffect>
                    <a14:backgroundRemoval t="8750" b="91953" l="10000" r="93047">
                      <a14:foregroundMark x1="45117" y1="68086" x2="76133" y2="77734"/>
                    </a14:backgroundRemoval>
                  </a14:imgEffect>
                </a14:imgLayer>
              </a14:imgProps>
            </a:ext>
            <a:ext uri="{28A0092B-C50C-407E-A947-70E740481C1C}">
              <a14:useLocalDpi xmlns:a14="http://schemas.microsoft.com/office/drawing/2010/main" val="0"/>
            </a:ext>
          </a:extLst>
        </a:blip>
        <a:srcRect l="14285" t="7619" r="6349" b="6984"/>
        <a:stretch/>
      </xdr:blipFill>
      <xdr:spPr>
        <a:xfrm>
          <a:off x="9005455" y="491462291"/>
          <a:ext cx="2535381" cy="3056460"/>
        </a:xfrm>
        <a:prstGeom prst="rect">
          <a:avLst/>
        </a:prstGeom>
      </xdr:spPr>
    </xdr:pic>
    <xdr:clientData/>
  </xdr:twoCellAnchor>
  <xdr:twoCellAnchor editAs="oneCell">
    <xdr:from>
      <xdr:col>4</xdr:col>
      <xdr:colOff>581891</xdr:colOff>
      <xdr:row>193</xdr:row>
      <xdr:rowOff>154038</xdr:rowOff>
    </xdr:from>
    <xdr:to>
      <xdr:col>4</xdr:col>
      <xdr:colOff>3117272</xdr:colOff>
      <xdr:row>193</xdr:row>
      <xdr:rowOff>2594261</xdr:rowOff>
    </xdr:to>
    <xdr:pic>
      <xdr:nvPicPr>
        <xdr:cNvPr id="134" name="Рисунок 133">
          <a:extLst>
            <a:ext uri="{FF2B5EF4-FFF2-40B4-BE49-F238E27FC236}">
              <a16:creationId xmlns:a16="http://schemas.microsoft.com/office/drawing/2014/main" id="{DC4B254B-A729-4B0A-AB4B-0BA7795BBED1}"/>
            </a:ext>
          </a:extLst>
        </xdr:cNvPr>
        <xdr:cNvPicPr>
          <a:picLocks noChangeAspect="1"/>
        </xdr:cNvPicPr>
      </xdr:nvPicPr>
      <xdr:blipFill rotWithShape="1">
        <a:blip xmlns:r="http://schemas.openxmlformats.org/officeDocument/2006/relationships" r:embed="rId131" cstate="print">
          <a:extLst>
            <a:ext uri="{BEBA8EAE-BF5A-486C-A8C5-ECC9F3942E4B}">
              <a14:imgProps xmlns:a14="http://schemas.microsoft.com/office/drawing/2010/main">
                <a14:imgLayer r:embed="rId132">
                  <a14:imgEffect>
                    <a14:backgroundRemoval t="10000" b="92617" l="5117" r="95039">
                      <a14:foregroundMark x1="46016" y1="61563" x2="67773" y2="62891"/>
                    </a14:backgroundRemoval>
                  </a14:imgEffect>
                </a14:imgLayer>
              </a14:imgProps>
            </a:ext>
            <a:ext uri="{28A0092B-C50C-407E-A947-70E740481C1C}">
              <a14:useLocalDpi xmlns:a14="http://schemas.microsoft.com/office/drawing/2010/main" val="0"/>
            </a:ext>
          </a:extLst>
        </a:blip>
        <a:srcRect l="6444" t="17778" r="3778" b="7778"/>
        <a:stretch/>
      </xdr:blipFill>
      <xdr:spPr>
        <a:xfrm>
          <a:off x="8714509" y="488928547"/>
          <a:ext cx="2535381" cy="2440223"/>
        </a:xfrm>
        <a:prstGeom prst="rect">
          <a:avLst/>
        </a:prstGeom>
      </xdr:spPr>
    </xdr:pic>
    <xdr:clientData/>
  </xdr:twoCellAnchor>
  <xdr:twoCellAnchor editAs="oneCell">
    <xdr:from>
      <xdr:col>4</xdr:col>
      <xdr:colOff>789709</xdr:colOff>
      <xdr:row>199</xdr:row>
      <xdr:rowOff>138545</xdr:rowOff>
    </xdr:from>
    <xdr:to>
      <xdr:col>4</xdr:col>
      <xdr:colOff>3075708</xdr:colOff>
      <xdr:row>199</xdr:row>
      <xdr:rowOff>2729346</xdr:rowOff>
    </xdr:to>
    <xdr:pic>
      <xdr:nvPicPr>
        <xdr:cNvPr id="24" name="Рисунок 23">
          <a:extLst>
            <a:ext uri="{FF2B5EF4-FFF2-40B4-BE49-F238E27FC236}">
              <a16:creationId xmlns:a16="http://schemas.microsoft.com/office/drawing/2014/main" id="{8BA0A76E-2929-476C-8F55-2F84FCDACCB5}"/>
            </a:ext>
          </a:extLst>
        </xdr:cNvPr>
        <xdr:cNvPicPr>
          <a:picLocks noChangeAspect="1"/>
        </xdr:cNvPicPr>
      </xdr:nvPicPr>
      <xdr:blipFill rotWithShape="1">
        <a:blip xmlns:r="http://schemas.openxmlformats.org/officeDocument/2006/relationships" r:embed="rId133">
          <a:extLst>
            <a:ext uri="{28A0092B-C50C-407E-A947-70E740481C1C}">
              <a14:useLocalDpi xmlns:a14="http://schemas.microsoft.com/office/drawing/2010/main" val="0"/>
            </a:ext>
          </a:extLst>
        </a:blip>
        <a:srcRect r="3962"/>
        <a:stretch/>
      </xdr:blipFill>
      <xdr:spPr>
        <a:xfrm>
          <a:off x="8922327" y="504457854"/>
          <a:ext cx="2285999" cy="2590801"/>
        </a:xfrm>
        <a:prstGeom prst="rect">
          <a:avLst/>
        </a:prstGeom>
      </xdr:spPr>
    </xdr:pic>
    <xdr:clientData/>
  </xdr:twoCellAnchor>
  <xdr:twoCellAnchor editAs="oneCell">
    <xdr:from>
      <xdr:col>4</xdr:col>
      <xdr:colOff>856584</xdr:colOff>
      <xdr:row>198</xdr:row>
      <xdr:rowOff>108979</xdr:rowOff>
    </xdr:from>
    <xdr:to>
      <xdr:col>4</xdr:col>
      <xdr:colOff>3117274</xdr:colOff>
      <xdr:row>198</xdr:row>
      <xdr:rowOff>2660072</xdr:rowOff>
    </xdr:to>
    <xdr:pic>
      <xdr:nvPicPr>
        <xdr:cNvPr id="39" name="Рисунок 38">
          <a:extLst>
            <a:ext uri="{FF2B5EF4-FFF2-40B4-BE49-F238E27FC236}">
              <a16:creationId xmlns:a16="http://schemas.microsoft.com/office/drawing/2014/main" id="{27810BDB-B334-4F7C-B3D7-135E2175ED08}"/>
            </a:ext>
          </a:extLst>
        </xdr:cNvPr>
        <xdr:cNvPicPr>
          <a:picLocks noChangeAspect="1"/>
        </xdr:cNvPicPr>
      </xdr:nvPicPr>
      <xdr:blipFill rotWithShape="1">
        <a:blip xmlns:r="http://schemas.openxmlformats.org/officeDocument/2006/relationships" r:embed="rId134">
          <a:extLst>
            <a:ext uri="{28A0092B-C50C-407E-A947-70E740481C1C}">
              <a14:useLocalDpi xmlns:a14="http://schemas.microsoft.com/office/drawing/2010/main" val="0"/>
            </a:ext>
          </a:extLst>
        </a:blip>
        <a:srcRect l="1" r="3546"/>
        <a:stretch/>
      </xdr:blipFill>
      <xdr:spPr>
        <a:xfrm>
          <a:off x="8989202" y="501588106"/>
          <a:ext cx="2260690" cy="2551093"/>
        </a:xfrm>
        <a:prstGeom prst="rect">
          <a:avLst/>
        </a:prstGeom>
      </xdr:spPr>
    </xdr:pic>
    <xdr:clientData/>
  </xdr:twoCellAnchor>
  <xdr:twoCellAnchor editAs="oneCell">
    <xdr:from>
      <xdr:col>4</xdr:col>
      <xdr:colOff>554184</xdr:colOff>
      <xdr:row>200</xdr:row>
      <xdr:rowOff>149017</xdr:rowOff>
    </xdr:from>
    <xdr:to>
      <xdr:col>4</xdr:col>
      <xdr:colOff>3061856</xdr:colOff>
      <xdr:row>200</xdr:row>
      <xdr:rowOff>3075709</xdr:rowOff>
    </xdr:to>
    <xdr:pic>
      <xdr:nvPicPr>
        <xdr:cNvPr id="45" name="Рисунок 44">
          <a:extLst>
            <a:ext uri="{FF2B5EF4-FFF2-40B4-BE49-F238E27FC236}">
              <a16:creationId xmlns:a16="http://schemas.microsoft.com/office/drawing/2014/main" id="{F5323DCB-8ECC-4608-A8CD-890965C7C374}"/>
            </a:ext>
          </a:extLst>
        </xdr:cNvPr>
        <xdr:cNvPicPr>
          <a:picLocks noChangeAspect="1"/>
        </xdr:cNvPicPr>
      </xdr:nvPicPr>
      <xdr:blipFill rotWithShape="1">
        <a:blip xmlns:r="http://schemas.openxmlformats.org/officeDocument/2006/relationships" r:embed="rId135">
          <a:extLst>
            <a:ext uri="{28A0092B-C50C-407E-A947-70E740481C1C}">
              <a14:useLocalDpi xmlns:a14="http://schemas.microsoft.com/office/drawing/2010/main" val="0"/>
            </a:ext>
          </a:extLst>
        </a:blip>
        <a:srcRect r="5235"/>
        <a:stretch/>
      </xdr:blipFill>
      <xdr:spPr>
        <a:xfrm>
          <a:off x="8686802" y="507253090"/>
          <a:ext cx="2507672" cy="2926692"/>
        </a:xfrm>
        <a:prstGeom prst="rect">
          <a:avLst/>
        </a:prstGeom>
      </xdr:spPr>
    </xdr:pic>
    <xdr:clientData/>
  </xdr:twoCellAnchor>
  <xdr:twoCellAnchor editAs="oneCell">
    <xdr:from>
      <xdr:col>4</xdr:col>
      <xdr:colOff>1191492</xdr:colOff>
      <xdr:row>201</xdr:row>
      <xdr:rowOff>144581</xdr:rowOff>
    </xdr:from>
    <xdr:to>
      <xdr:col>4</xdr:col>
      <xdr:colOff>3075709</xdr:colOff>
      <xdr:row>201</xdr:row>
      <xdr:rowOff>2840182</xdr:rowOff>
    </xdr:to>
    <xdr:pic>
      <xdr:nvPicPr>
        <xdr:cNvPr id="47" name="Рисунок 46">
          <a:extLst>
            <a:ext uri="{FF2B5EF4-FFF2-40B4-BE49-F238E27FC236}">
              <a16:creationId xmlns:a16="http://schemas.microsoft.com/office/drawing/2014/main" id="{9924DE13-F7AF-4060-AE3A-0335B86DCBEA}"/>
            </a:ext>
          </a:extLst>
        </xdr:cNvPr>
        <xdr:cNvPicPr>
          <a:picLocks noChangeAspect="1"/>
        </xdr:cNvPicPr>
      </xdr:nvPicPr>
      <xdr:blipFill rotWithShape="1">
        <a:blip xmlns:r="http://schemas.openxmlformats.org/officeDocument/2006/relationships" r:embed="rId136">
          <a:extLst>
            <a:ext uri="{28A0092B-C50C-407E-A947-70E740481C1C}">
              <a14:useLocalDpi xmlns:a14="http://schemas.microsoft.com/office/drawing/2010/main" val="0"/>
            </a:ext>
          </a:extLst>
        </a:blip>
        <a:srcRect r="4411"/>
        <a:stretch/>
      </xdr:blipFill>
      <xdr:spPr>
        <a:xfrm>
          <a:off x="9324110" y="510435199"/>
          <a:ext cx="1884217" cy="2695601"/>
        </a:xfrm>
        <a:prstGeom prst="rect">
          <a:avLst/>
        </a:prstGeom>
      </xdr:spPr>
    </xdr:pic>
    <xdr:clientData/>
  </xdr:twoCellAnchor>
  <xdr:twoCellAnchor editAs="oneCell">
    <xdr:from>
      <xdr:col>4</xdr:col>
      <xdr:colOff>623454</xdr:colOff>
      <xdr:row>190</xdr:row>
      <xdr:rowOff>55420</xdr:rowOff>
    </xdr:from>
    <xdr:to>
      <xdr:col>4</xdr:col>
      <xdr:colOff>3158836</xdr:colOff>
      <xdr:row>190</xdr:row>
      <xdr:rowOff>2590802</xdr:rowOff>
    </xdr:to>
    <xdr:pic>
      <xdr:nvPicPr>
        <xdr:cNvPr id="51" name="Рисунок 50">
          <a:extLst>
            <a:ext uri="{FF2B5EF4-FFF2-40B4-BE49-F238E27FC236}">
              <a16:creationId xmlns:a16="http://schemas.microsoft.com/office/drawing/2014/main" id="{BFF855AC-51C1-46A8-ADF0-941787A01D3E}"/>
            </a:ext>
          </a:extLst>
        </xdr:cNvPr>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8756072" y="481196075"/>
          <a:ext cx="2535382" cy="2535382"/>
        </a:xfrm>
        <a:prstGeom prst="rect">
          <a:avLst/>
        </a:prstGeom>
      </xdr:spPr>
    </xdr:pic>
    <xdr:clientData/>
  </xdr:twoCellAnchor>
  <xdr:twoCellAnchor editAs="oneCell">
    <xdr:from>
      <xdr:col>4</xdr:col>
      <xdr:colOff>83127</xdr:colOff>
      <xdr:row>223</xdr:row>
      <xdr:rowOff>845128</xdr:rowOff>
    </xdr:from>
    <xdr:to>
      <xdr:col>4</xdr:col>
      <xdr:colOff>3699163</xdr:colOff>
      <xdr:row>224</xdr:row>
      <xdr:rowOff>1925782</xdr:rowOff>
    </xdr:to>
    <xdr:pic>
      <xdr:nvPicPr>
        <xdr:cNvPr id="5" name="Рисунок 4">
          <a:extLst>
            <a:ext uri="{FF2B5EF4-FFF2-40B4-BE49-F238E27FC236}">
              <a16:creationId xmlns:a16="http://schemas.microsoft.com/office/drawing/2014/main" id="{261D909F-6D16-4CDD-AA66-0C320A21BFAB}"/>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8215745" y="567606873"/>
          <a:ext cx="3616036" cy="3616036"/>
        </a:xfrm>
        <a:prstGeom prst="rect">
          <a:avLst/>
        </a:prstGeom>
      </xdr:spPr>
    </xdr:pic>
    <xdr:clientData/>
  </xdr:twoCellAnchor>
  <xdr:twoCellAnchor editAs="oneCell">
    <xdr:from>
      <xdr:col>4</xdr:col>
      <xdr:colOff>122291</xdr:colOff>
      <xdr:row>220</xdr:row>
      <xdr:rowOff>1189090</xdr:rowOff>
    </xdr:from>
    <xdr:to>
      <xdr:col>4</xdr:col>
      <xdr:colOff>3685310</xdr:colOff>
      <xdr:row>221</xdr:row>
      <xdr:rowOff>2216728</xdr:rowOff>
    </xdr:to>
    <xdr:pic>
      <xdr:nvPicPr>
        <xdr:cNvPr id="35" name="Рисунок 34">
          <a:extLst>
            <a:ext uri="{FF2B5EF4-FFF2-40B4-BE49-F238E27FC236}">
              <a16:creationId xmlns:a16="http://schemas.microsoft.com/office/drawing/2014/main" id="{C2071C31-56D1-4952-8752-4999950FD228}"/>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8254909" y="560344690"/>
          <a:ext cx="3563019" cy="3563019"/>
        </a:xfrm>
        <a:prstGeom prst="rect">
          <a:avLst/>
        </a:prstGeom>
      </xdr:spPr>
    </xdr:pic>
    <xdr:clientData/>
  </xdr:twoCellAnchor>
  <xdr:twoCellAnchor editAs="oneCell">
    <xdr:from>
      <xdr:col>4</xdr:col>
      <xdr:colOff>124693</xdr:colOff>
      <xdr:row>234</xdr:row>
      <xdr:rowOff>27711</xdr:rowOff>
    </xdr:from>
    <xdr:to>
      <xdr:col>4</xdr:col>
      <xdr:colOff>3671455</xdr:colOff>
      <xdr:row>234</xdr:row>
      <xdr:rowOff>3574473</xdr:rowOff>
    </xdr:to>
    <xdr:pic>
      <xdr:nvPicPr>
        <xdr:cNvPr id="25" name="Рисунок 24">
          <a:extLst>
            <a:ext uri="{FF2B5EF4-FFF2-40B4-BE49-F238E27FC236}">
              <a16:creationId xmlns:a16="http://schemas.microsoft.com/office/drawing/2014/main" id="{D4B0BA00-FAA2-417E-BF4F-909A2D24BE48}"/>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8257311" y="594678656"/>
          <a:ext cx="3546762" cy="3546762"/>
        </a:xfrm>
        <a:prstGeom prst="rect">
          <a:avLst/>
        </a:prstGeom>
      </xdr:spPr>
    </xdr:pic>
    <xdr:clientData/>
  </xdr:twoCellAnchor>
  <xdr:twoCellAnchor editAs="oneCell">
    <xdr:from>
      <xdr:col>4</xdr:col>
      <xdr:colOff>581891</xdr:colOff>
      <xdr:row>181</xdr:row>
      <xdr:rowOff>13853</xdr:rowOff>
    </xdr:from>
    <xdr:to>
      <xdr:col>4</xdr:col>
      <xdr:colOff>3185784</xdr:colOff>
      <xdr:row>181</xdr:row>
      <xdr:rowOff>2617746</xdr:rowOff>
    </xdr:to>
    <xdr:pic>
      <xdr:nvPicPr>
        <xdr:cNvPr id="46" name="Рисунок 45">
          <a:extLst>
            <a:ext uri="{FF2B5EF4-FFF2-40B4-BE49-F238E27FC236}">
              <a16:creationId xmlns:a16="http://schemas.microsoft.com/office/drawing/2014/main" id="{F0A9C85A-7FFE-4F2F-AD92-CCC4FD01F0AE}"/>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8714509" y="454055017"/>
          <a:ext cx="2603893" cy="2603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38100</xdr:colOff>
      <xdr:row>20</xdr:row>
      <xdr:rowOff>114300</xdr:rowOff>
    </xdr:from>
    <xdr:ext cx="2428875" cy="2428875"/>
    <xdr:pic>
      <xdr:nvPicPr>
        <xdr:cNvPr id="240" name="Рисунок 239">
          <a:extLst>
            <a:ext uri="{FF2B5EF4-FFF2-40B4-BE49-F238E27FC236}">
              <a16:creationId xmlns:a16="http://schemas.microsoft.com/office/drawing/2014/main" id="{00000000-0008-0000-0100-0000F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96300" y="50987325"/>
          <a:ext cx="2428875" cy="2428875"/>
        </a:xfrm>
        <a:prstGeom prst="rect">
          <a:avLst/>
        </a:prstGeom>
      </xdr:spPr>
    </xdr:pic>
    <xdr:clientData/>
  </xdr:oneCellAnchor>
  <xdr:oneCellAnchor>
    <xdr:from>
      <xdr:col>4</xdr:col>
      <xdr:colOff>38100</xdr:colOff>
      <xdr:row>21</xdr:row>
      <xdr:rowOff>85725</xdr:rowOff>
    </xdr:from>
    <xdr:ext cx="2409825" cy="2486025"/>
    <xdr:pic>
      <xdr:nvPicPr>
        <xdr:cNvPr id="241" name="Рисунок 240">
          <a:extLst>
            <a:ext uri="{FF2B5EF4-FFF2-40B4-BE49-F238E27FC236}">
              <a16:creationId xmlns:a16="http://schemas.microsoft.com/office/drawing/2014/main" id="{00000000-0008-0000-0100-0000F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867"/>
        <a:stretch>
          <a:fillRect/>
        </a:stretch>
      </xdr:blipFill>
      <xdr:spPr>
        <a:xfrm>
          <a:off x="8496300" y="53873400"/>
          <a:ext cx="2409825" cy="2486025"/>
        </a:xfrm>
        <a:prstGeom prst="rect">
          <a:avLst/>
        </a:prstGeom>
      </xdr:spPr>
    </xdr:pic>
    <xdr:clientData/>
  </xdr:oneCellAnchor>
  <xdr:oneCellAnchor>
    <xdr:from>
      <xdr:col>4</xdr:col>
      <xdr:colOff>57150</xdr:colOff>
      <xdr:row>22</xdr:row>
      <xdr:rowOff>95250</xdr:rowOff>
    </xdr:from>
    <xdr:ext cx="2409825" cy="2495550"/>
    <xdr:pic>
      <xdr:nvPicPr>
        <xdr:cNvPr id="242" name="Рисунок 241">
          <a:extLst>
            <a:ext uri="{FF2B5EF4-FFF2-40B4-BE49-F238E27FC236}">
              <a16:creationId xmlns:a16="http://schemas.microsoft.com/office/drawing/2014/main" id="{00000000-0008-0000-0100-0000F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3442"/>
        <a:stretch>
          <a:fillRect/>
        </a:stretch>
      </xdr:blipFill>
      <xdr:spPr>
        <a:xfrm>
          <a:off x="8515350" y="56797575"/>
          <a:ext cx="2409825" cy="2495550"/>
        </a:xfrm>
        <a:prstGeom prst="rect">
          <a:avLst/>
        </a:prstGeom>
      </xdr:spPr>
    </xdr:pic>
    <xdr:clientData/>
  </xdr:oneCellAnchor>
  <xdr:oneCellAnchor>
    <xdr:from>
      <xdr:col>4</xdr:col>
      <xdr:colOff>38100</xdr:colOff>
      <xdr:row>23</xdr:row>
      <xdr:rowOff>38100</xdr:rowOff>
    </xdr:from>
    <xdr:ext cx="2428875" cy="2428875"/>
    <xdr:pic>
      <xdr:nvPicPr>
        <xdr:cNvPr id="243" name="Рисунок 242">
          <a:extLst>
            <a:ext uri="{FF2B5EF4-FFF2-40B4-BE49-F238E27FC236}">
              <a16:creationId xmlns:a16="http://schemas.microsoft.com/office/drawing/2014/main" id="{00000000-0008-0000-0100-0000F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96300" y="59655075"/>
          <a:ext cx="2428875" cy="2428875"/>
        </a:xfrm>
        <a:prstGeom prst="rect">
          <a:avLst/>
        </a:prstGeom>
      </xdr:spPr>
    </xdr:pic>
    <xdr:clientData/>
  </xdr:oneCellAnchor>
  <xdr:oneCellAnchor>
    <xdr:from>
      <xdr:col>4</xdr:col>
      <xdr:colOff>38100</xdr:colOff>
      <xdr:row>24</xdr:row>
      <xdr:rowOff>161925</xdr:rowOff>
    </xdr:from>
    <xdr:ext cx="2381250" cy="2381250"/>
    <xdr:pic>
      <xdr:nvPicPr>
        <xdr:cNvPr id="244" name="Рисунок 243">
          <a:extLst>
            <a:ext uri="{FF2B5EF4-FFF2-40B4-BE49-F238E27FC236}">
              <a16:creationId xmlns:a16="http://schemas.microsoft.com/office/drawing/2014/main" id="{00000000-0008-0000-0100-0000F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96300" y="62693550"/>
          <a:ext cx="2381250" cy="2381250"/>
        </a:xfrm>
        <a:prstGeom prst="rect">
          <a:avLst/>
        </a:prstGeom>
      </xdr:spPr>
    </xdr:pic>
    <xdr:clientData/>
  </xdr:oneCellAnchor>
  <xdr:oneCellAnchor>
    <xdr:from>
      <xdr:col>4</xdr:col>
      <xdr:colOff>19050</xdr:colOff>
      <xdr:row>25</xdr:row>
      <xdr:rowOff>142875</xdr:rowOff>
    </xdr:from>
    <xdr:ext cx="2428875" cy="2428875"/>
    <xdr:pic>
      <xdr:nvPicPr>
        <xdr:cNvPr id="245" name="Рисунок 244">
          <a:extLst>
            <a:ext uri="{FF2B5EF4-FFF2-40B4-BE49-F238E27FC236}">
              <a16:creationId xmlns:a16="http://schemas.microsoft.com/office/drawing/2014/main" id="{00000000-0008-0000-0100-0000F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477250" y="65589150"/>
          <a:ext cx="2428875" cy="2428875"/>
        </a:xfrm>
        <a:prstGeom prst="rect">
          <a:avLst/>
        </a:prstGeom>
      </xdr:spPr>
    </xdr:pic>
    <xdr:clientData/>
  </xdr:oneCellAnchor>
  <xdr:oneCellAnchor>
    <xdr:from>
      <xdr:col>4</xdr:col>
      <xdr:colOff>19050</xdr:colOff>
      <xdr:row>26</xdr:row>
      <xdr:rowOff>95250</xdr:rowOff>
    </xdr:from>
    <xdr:ext cx="2438400" cy="2438400"/>
    <xdr:pic>
      <xdr:nvPicPr>
        <xdr:cNvPr id="246" name="Рисунок 245">
          <a:extLst>
            <a:ext uri="{FF2B5EF4-FFF2-40B4-BE49-F238E27FC236}">
              <a16:creationId xmlns:a16="http://schemas.microsoft.com/office/drawing/2014/main" id="{00000000-0008-0000-0100-0000F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477250" y="68456175"/>
          <a:ext cx="2438400" cy="2438400"/>
        </a:xfrm>
        <a:prstGeom prst="rect">
          <a:avLst/>
        </a:prstGeom>
      </xdr:spPr>
    </xdr:pic>
    <xdr:clientData/>
  </xdr:oneCellAnchor>
  <xdr:oneCellAnchor>
    <xdr:from>
      <xdr:col>4</xdr:col>
      <xdr:colOff>47625</xdr:colOff>
      <xdr:row>27</xdr:row>
      <xdr:rowOff>123825</xdr:rowOff>
    </xdr:from>
    <xdr:ext cx="2381250" cy="2381250"/>
    <xdr:pic>
      <xdr:nvPicPr>
        <xdr:cNvPr id="247" name="Рисунок 246">
          <a:extLst>
            <a:ext uri="{FF2B5EF4-FFF2-40B4-BE49-F238E27FC236}">
              <a16:creationId xmlns:a16="http://schemas.microsoft.com/office/drawing/2014/main" id="{00000000-0008-0000-0100-0000F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505825" y="71399400"/>
          <a:ext cx="2381250" cy="2381250"/>
        </a:xfrm>
        <a:prstGeom prst="rect">
          <a:avLst/>
        </a:prstGeom>
      </xdr:spPr>
    </xdr:pic>
    <xdr:clientData/>
  </xdr:oneCellAnchor>
  <xdr:oneCellAnchor>
    <xdr:from>
      <xdr:col>4</xdr:col>
      <xdr:colOff>19050</xdr:colOff>
      <xdr:row>10</xdr:row>
      <xdr:rowOff>114300</xdr:rowOff>
    </xdr:from>
    <xdr:ext cx="2438400" cy="2438400"/>
    <xdr:pic>
      <xdr:nvPicPr>
        <xdr:cNvPr id="248" name="Рисунок 247">
          <a:extLst>
            <a:ext uri="{FF2B5EF4-FFF2-40B4-BE49-F238E27FC236}">
              <a16:creationId xmlns:a16="http://schemas.microsoft.com/office/drawing/2014/main" id="{00000000-0008-0000-0100-0000F8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477250" y="21840825"/>
          <a:ext cx="2438400" cy="2438400"/>
        </a:xfrm>
        <a:prstGeom prst="rect">
          <a:avLst/>
        </a:prstGeom>
      </xdr:spPr>
    </xdr:pic>
    <xdr:clientData/>
  </xdr:oneCellAnchor>
  <xdr:oneCellAnchor>
    <xdr:from>
      <xdr:col>4</xdr:col>
      <xdr:colOff>38100</xdr:colOff>
      <xdr:row>9</xdr:row>
      <xdr:rowOff>95250</xdr:rowOff>
    </xdr:from>
    <xdr:ext cx="2428875" cy="2428875"/>
    <xdr:pic>
      <xdr:nvPicPr>
        <xdr:cNvPr id="249" name="Рисунок 248">
          <a:extLst>
            <a:ext uri="{FF2B5EF4-FFF2-40B4-BE49-F238E27FC236}">
              <a16:creationId xmlns:a16="http://schemas.microsoft.com/office/drawing/2014/main" id="{00000000-0008-0000-0100-0000F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496300" y="18907125"/>
          <a:ext cx="2428875" cy="2428875"/>
        </a:xfrm>
        <a:prstGeom prst="rect">
          <a:avLst/>
        </a:prstGeom>
      </xdr:spPr>
    </xdr:pic>
    <xdr:clientData/>
  </xdr:oneCellAnchor>
  <xdr:oneCellAnchor>
    <xdr:from>
      <xdr:col>4</xdr:col>
      <xdr:colOff>19050</xdr:colOff>
      <xdr:row>8</xdr:row>
      <xdr:rowOff>180975</xdr:rowOff>
    </xdr:from>
    <xdr:ext cx="2428875" cy="2428875"/>
    <xdr:pic>
      <xdr:nvPicPr>
        <xdr:cNvPr id="250" name="Рисунок 249">
          <a:extLst>
            <a:ext uri="{FF2B5EF4-FFF2-40B4-BE49-F238E27FC236}">
              <a16:creationId xmlns:a16="http://schemas.microsoft.com/office/drawing/2014/main" id="{00000000-0008-0000-0100-0000FA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477250" y="16078200"/>
          <a:ext cx="2428875" cy="2428875"/>
        </a:xfrm>
        <a:prstGeom prst="rect">
          <a:avLst/>
        </a:prstGeom>
      </xdr:spPr>
    </xdr:pic>
    <xdr:clientData/>
  </xdr:oneCellAnchor>
  <xdr:oneCellAnchor>
    <xdr:from>
      <xdr:col>4</xdr:col>
      <xdr:colOff>9525</xdr:colOff>
      <xdr:row>7</xdr:row>
      <xdr:rowOff>28575</xdr:rowOff>
    </xdr:from>
    <xdr:ext cx="2381250" cy="2524125"/>
    <xdr:pic>
      <xdr:nvPicPr>
        <xdr:cNvPr id="251" name="Рисунок 250">
          <a:extLst>
            <a:ext uri="{FF2B5EF4-FFF2-40B4-BE49-F238E27FC236}">
              <a16:creationId xmlns:a16="http://schemas.microsoft.com/office/drawing/2014/main" id="{00000000-0008-0000-0100-0000FB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r="5743"/>
        <a:stretch>
          <a:fillRect/>
        </a:stretch>
      </xdr:blipFill>
      <xdr:spPr>
        <a:xfrm>
          <a:off x="8467725" y="13011150"/>
          <a:ext cx="2381250" cy="2524125"/>
        </a:xfrm>
        <a:prstGeom prst="rect">
          <a:avLst/>
        </a:prstGeom>
      </xdr:spPr>
    </xdr:pic>
    <xdr:clientData/>
  </xdr:oneCellAnchor>
  <xdr:oneCellAnchor>
    <xdr:from>
      <xdr:col>4</xdr:col>
      <xdr:colOff>19050</xdr:colOff>
      <xdr:row>6</xdr:row>
      <xdr:rowOff>85725</xdr:rowOff>
    </xdr:from>
    <xdr:ext cx="2447925" cy="2447925"/>
    <xdr:pic>
      <xdr:nvPicPr>
        <xdr:cNvPr id="252" name="Рисунок 251">
          <a:extLst>
            <a:ext uri="{FF2B5EF4-FFF2-40B4-BE49-F238E27FC236}">
              <a16:creationId xmlns:a16="http://schemas.microsoft.com/office/drawing/2014/main" id="{00000000-0008-0000-0100-0000FC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477250" y="10153650"/>
          <a:ext cx="2447925" cy="2447925"/>
        </a:xfrm>
        <a:prstGeom prst="rect">
          <a:avLst/>
        </a:prstGeom>
      </xdr:spPr>
    </xdr:pic>
    <xdr:clientData/>
  </xdr:oneCellAnchor>
  <xdr:oneCellAnchor>
    <xdr:from>
      <xdr:col>4</xdr:col>
      <xdr:colOff>19050</xdr:colOff>
      <xdr:row>5</xdr:row>
      <xdr:rowOff>95250</xdr:rowOff>
    </xdr:from>
    <xdr:ext cx="2438400" cy="2438400"/>
    <xdr:pic>
      <xdr:nvPicPr>
        <xdr:cNvPr id="253" name="Рисунок 252">
          <a:extLst>
            <a:ext uri="{FF2B5EF4-FFF2-40B4-BE49-F238E27FC236}">
              <a16:creationId xmlns:a16="http://schemas.microsoft.com/office/drawing/2014/main" id="{00000000-0008-0000-0100-0000FD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477250" y="7248525"/>
          <a:ext cx="2438400" cy="2438400"/>
        </a:xfrm>
        <a:prstGeom prst="rect">
          <a:avLst/>
        </a:prstGeom>
      </xdr:spPr>
    </xdr:pic>
    <xdr:clientData/>
  </xdr:oneCellAnchor>
  <xdr:oneCellAnchor>
    <xdr:from>
      <xdr:col>4</xdr:col>
      <xdr:colOff>47625</xdr:colOff>
      <xdr:row>4</xdr:row>
      <xdr:rowOff>152400</xdr:rowOff>
    </xdr:from>
    <xdr:ext cx="2400300" cy="2400300"/>
    <xdr:pic>
      <xdr:nvPicPr>
        <xdr:cNvPr id="254" name="Рисунок 253">
          <a:extLst>
            <a:ext uri="{FF2B5EF4-FFF2-40B4-BE49-F238E27FC236}">
              <a16:creationId xmlns:a16="http://schemas.microsoft.com/office/drawing/2014/main" id="{00000000-0008-0000-0100-0000FE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8505825" y="4391025"/>
          <a:ext cx="2400300" cy="2400300"/>
        </a:xfrm>
        <a:prstGeom prst="rect">
          <a:avLst/>
        </a:prstGeom>
      </xdr:spPr>
    </xdr:pic>
    <xdr:clientData/>
  </xdr:oneCellAnchor>
  <xdr:oneCellAnchor>
    <xdr:from>
      <xdr:col>4</xdr:col>
      <xdr:colOff>19050</xdr:colOff>
      <xdr:row>3</xdr:row>
      <xdr:rowOff>180975</xdr:rowOff>
    </xdr:from>
    <xdr:ext cx="2409825" cy="2409825"/>
    <xdr:pic>
      <xdr:nvPicPr>
        <xdr:cNvPr id="255" name="Рисунок 254">
          <a:extLst>
            <a:ext uri="{FF2B5EF4-FFF2-40B4-BE49-F238E27FC236}">
              <a16:creationId xmlns:a16="http://schemas.microsoft.com/office/drawing/2014/main" id="{00000000-0008-0000-0100-0000FF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8477250" y="1504950"/>
          <a:ext cx="2409825" cy="2409825"/>
        </a:xfrm>
        <a:prstGeom prst="rect">
          <a:avLst/>
        </a:prstGeom>
      </xdr:spPr>
    </xdr:pic>
    <xdr:clientData/>
  </xdr:oneCellAnchor>
  <xdr:oneCellAnchor>
    <xdr:from>
      <xdr:col>4</xdr:col>
      <xdr:colOff>9525</xdr:colOff>
      <xdr:row>13</xdr:row>
      <xdr:rowOff>142875</xdr:rowOff>
    </xdr:from>
    <xdr:ext cx="2447925" cy="2447925"/>
    <xdr:pic>
      <xdr:nvPicPr>
        <xdr:cNvPr id="256" name="Рисунок 255">
          <a:extLst>
            <a:ext uri="{FF2B5EF4-FFF2-40B4-BE49-F238E27FC236}">
              <a16:creationId xmlns:a16="http://schemas.microsoft.com/office/drawing/2014/main" id="{00000000-0008-0000-0100-00000001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8467725" y="30613350"/>
          <a:ext cx="2447925" cy="2447925"/>
        </a:xfrm>
        <a:prstGeom prst="rect">
          <a:avLst/>
        </a:prstGeom>
      </xdr:spPr>
    </xdr:pic>
    <xdr:clientData/>
  </xdr:oneCellAnchor>
  <xdr:oneCellAnchor>
    <xdr:from>
      <xdr:col>4</xdr:col>
      <xdr:colOff>9525</xdr:colOff>
      <xdr:row>14</xdr:row>
      <xdr:rowOff>95250</xdr:rowOff>
    </xdr:from>
    <xdr:ext cx="2447925" cy="2447925"/>
    <xdr:pic>
      <xdr:nvPicPr>
        <xdr:cNvPr id="257" name="Рисунок 256">
          <a:extLst>
            <a:ext uri="{FF2B5EF4-FFF2-40B4-BE49-F238E27FC236}">
              <a16:creationId xmlns:a16="http://schemas.microsoft.com/office/drawing/2014/main" id="{00000000-0008-0000-0100-00000101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8467725" y="33480375"/>
          <a:ext cx="2447925" cy="2447925"/>
        </a:xfrm>
        <a:prstGeom prst="rect">
          <a:avLst/>
        </a:prstGeom>
      </xdr:spPr>
    </xdr:pic>
    <xdr:clientData/>
  </xdr:oneCellAnchor>
  <xdr:oneCellAnchor>
    <xdr:from>
      <xdr:col>4</xdr:col>
      <xdr:colOff>19050</xdr:colOff>
      <xdr:row>15</xdr:row>
      <xdr:rowOff>28575</xdr:rowOff>
    </xdr:from>
    <xdr:ext cx="2428875" cy="2428875"/>
    <xdr:pic>
      <xdr:nvPicPr>
        <xdr:cNvPr id="258" name="Рисунок 257">
          <a:extLst>
            <a:ext uri="{FF2B5EF4-FFF2-40B4-BE49-F238E27FC236}">
              <a16:creationId xmlns:a16="http://schemas.microsoft.com/office/drawing/2014/main" id="{00000000-0008-0000-0100-00000201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477250" y="36328350"/>
          <a:ext cx="2428875" cy="2428875"/>
        </a:xfrm>
        <a:prstGeom prst="rect">
          <a:avLst/>
        </a:prstGeom>
      </xdr:spPr>
    </xdr:pic>
    <xdr:clientData/>
  </xdr:oneCellAnchor>
  <xdr:oneCellAnchor>
    <xdr:from>
      <xdr:col>4</xdr:col>
      <xdr:colOff>38100</xdr:colOff>
      <xdr:row>28</xdr:row>
      <xdr:rowOff>95250</xdr:rowOff>
    </xdr:from>
    <xdr:ext cx="2409825" cy="2409825"/>
    <xdr:pic>
      <xdr:nvPicPr>
        <xdr:cNvPr id="259" name="Рисунок 258">
          <a:extLst>
            <a:ext uri="{FF2B5EF4-FFF2-40B4-BE49-F238E27FC236}">
              <a16:creationId xmlns:a16="http://schemas.microsoft.com/office/drawing/2014/main" id="{00000000-0008-0000-0100-00000301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496300" y="74285475"/>
          <a:ext cx="2409825" cy="2409825"/>
        </a:xfrm>
        <a:prstGeom prst="rect">
          <a:avLst/>
        </a:prstGeom>
      </xdr:spPr>
    </xdr:pic>
    <xdr:clientData/>
  </xdr:oneCellAnchor>
  <xdr:oneCellAnchor>
    <xdr:from>
      <xdr:col>4</xdr:col>
      <xdr:colOff>19050</xdr:colOff>
      <xdr:row>29</xdr:row>
      <xdr:rowOff>161925</xdr:rowOff>
    </xdr:from>
    <xdr:ext cx="2438400" cy="2438400"/>
    <xdr:pic>
      <xdr:nvPicPr>
        <xdr:cNvPr id="260" name="Рисунок 259">
          <a:extLst>
            <a:ext uri="{FF2B5EF4-FFF2-40B4-BE49-F238E27FC236}">
              <a16:creationId xmlns:a16="http://schemas.microsoft.com/office/drawing/2014/main" id="{00000000-0008-0000-0100-00000401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477250" y="77266800"/>
          <a:ext cx="2438400" cy="2438400"/>
        </a:xfrm>
        <a:prstGeom prst="rect">
          <a:avLst/>
        </a:prstGeom>
      </xdr:spPr>
    </xdr:pic>
    <xdr:clientData/>
  </xdr:oneCellAnchor>
  <xdr:oneCellAnchor>
    <xdr:from>
      <xdr:col>4</xdr:col>
      <xdr:colOff>19050</xdr:colOff>
      <xdr:row>30</xdr:row>
      <xdr:rowOff>85725</xdr:rowOff>
    </xdr:from>
    <xdr:ext cx="2447925" cy="2447925"/>
    <xdr:pic>
      <xdr:nvPicPr>
        <xdr:cNvPr id="261" name="Рисунок 260">
          <a:extLst>
            <a:ext uri="{FF2B5EF4-FFF2-40B4-BE49-F238E27FC236}">
              <a16:creationId xmlns:a16="http://schemas.microsoft.com/office/drawing/2014/main" id="{00000000-0008-0000-0100-00000501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477250" y="80105250"/>
          <a:ext cx="2447925" cy="2447925"/>
        </a:xfrm>
        <a:prstGeom prst="rect">
          <a:avLst/>
        </a:prstGeom>
      </xdr:spPr>
    </xdr:pic>
    <xdr:clientData/>
  </xdr:oneCellAnchor>
  <xdr:oneCellAnchor>
    <xdr:from>
      <xdr:col>4</xdr:col>
      <xdr:colOff>47625</xdr:colOff>
      <xdr:row>31</xdr:row>
      <xdr:rowOff>152400</xdr:rowOff>
    </xdr:from>
    <xdr:ext cx="2409825" cy="2409825"/>
    <xdr:pic>
      <xdr:nvPicPr>
        <xdr:cNvPr id="262" name="Рисунок 261">
          <a:extLst>
            <a:ext uri="{FF2B5EF4-FFF2-40B4-BE49-F238E27FC236}">
              <a16:creationId xmlns:a16="http://schemas.microsoft.com/office/drawing/2014/main" id="{00000000-0008-0000-0100-00000601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505825" y="83086575"/>
          <a:ext cx="2409825" cy="2409825"/>
        </a:xfrm>
        <a:prstGeom prst="rect">
          <a:avLst/>
        </a:prstGeom>
      </xdr:spPr>
    </xdr:pic>
    <xdr:clientData/>
  </xdr:oneCellAnchor>
  <xdr:oneCellAnchor>
    <xdr:from>
      <xdr:col>4</xdr:col>
      <xdr:colOff>76200</xdr:colOff>
      <xdr:row>12</xdr:row>
      <xdr:rowOff>161925</xdr:rowOff>
    </xdr:from>
    <xdr:ext cx="2381250" cy="2381250"/>
    <xdr:pic>
      <xdr:nvPicPr>
        <xdr:cNvPr id="263" name="Рисунок 262">
          <a:extLst>
            <a:ext uri="{FF2B5EF4-FFF2-40B4-BE49-F238E27FC236}">
              <a16:creationId xmlns:a16="http://schemas.microsoft.com/office/drawing/2014/main" id="{00000000-0008-0000-0100-00000701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534400" y="27717750"/>
          <a:ext cx="2381250" cy="2381250"/>
        </a:xfrm>
        <a:prstGeom prst="rect">
          <a:avLst/>
        </a:prstGeom>
      </xdr:spPr>
    </xdr:pic>
    <xdr:clientData/>
  </xdr:oneCellAnchor>
  <xdr:oneCellAnchor>
    <xdr:from>
      <xdr:col>4</xdr:col>
      <xdr:colOff>38100</xdr:colOff>
      <xdr:row>11</xdr:row>
      <xdr:rowOff>123825</xdr:rowOff>
    </xdr:from>
    <xdr:ext cx="2438400" cy="2438400"/>
    <xdr:pic>
      <xdr:nvPicPr>
        <xdr:cNvPr id="264" name="Рисунок 263">
          <a:extLst>
            <a:ext uri="{FF2B5EF4-FFF2-40B4-BE49-F238E27FC236}">
              <a16:creationId xmlns:a16="http://schemas.microsoft.com/office/drawing/2014/main" id="{00000000-0008-0000-0100-00000801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8496300" y="24765000"/>
          <a:ext cx="2438400" cy="2438400"/>
        </a:xfrm>
        <a:prstGeom prst="rect">
          <a:avLst/>
        </a:prstGeom>
      </xdr:spPr>
    </xdr:pic>
    <xdr:clientData/>
  </xdr:oneCellAnchor>
  <xdr:oneCellAnchor>
    <xdr:from>
      <xdr:col>4</xdr:col>
      <xdr:colOff>38100</xdr:colOff>
      <xdr:row>16</xdr:row>
      <xdr:rowOff>152400</xdr:rowOff>
    </xdr:from>
    <xdr:ext cx="2409825" cy="2409825"/>
    <xdr:pic>
      <xdr:nvPicPr>
        <xdr:cNvPr id="265" name="Рисунок 264">
          <a:extLst>
            <a:ext uri="{FF2B5EF4-FFF2-40B4-BE49-F238E27FC236}">
              <a16:creationId xmlns:a16="http://schemas.microsoft.com/office/drawing/2014/main" id="{00000000-0008-0000-0100-00000901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496300" y="39366825"/>
          <a:ext cx="2409825" cy="2409825"/>
        </a:xfrm>
        <a:prstGeom prst="rect">
          <a:avLst/>
        </a:prstGeom>
      </xdr:spPr>
    </xdr:pic>
    <xdr:clientData/>
  </xdr:oneCellAnchor>
  <xdr:oneCellAnchor>
    <xdr:from>
      <xdr:col>4</xdr:col>
      <xdr:colOff>47625</xdr:colOff>
      <xdr:row>17</xdr:row>
      <xdr:rowOff>123825</xdr:rowOff>
    </xdr:from>
    <xdr:ext cx="2409825" cy="2409825"/>
    <xdr:pic>
      <xdr:nvPicPr>
        <xdr:cNvPr id="266" name="Рисунок 265">
          <a:extLst>
            <a:ext uri="{FF2B5EF4-FFF2-40B4-BE49-F238E27FC236}">
              <a16:creationId xmlns:a16="http://schemas.microsoft.com/office/drawing/2014/main" id="{00000000-0008-0000-0100-00000A01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505825" y="42252900"/>
          <a:ext cx="2409825" cy="2409825"/>
        </a:xfrm>
        <a:prstGeom prst="rect">
          <a:avLst/>
        </a:prstGeom>
      </xdr:spPr>
    </xdr:pic>
    <xdr:clientData/>
  </xdr:oneCellAnchor>
  <xdr:oneCellAnchor>
    <xdr:from>
      <xdr:col>4</xdr:col>
      <xdr:colOff>38100</xdr:colOff>
      <xdr:row>18</xdr:row>
      <xdr:rowOff>123825</xdr:rowOff>
    </xdr:from>
    <xdr:ext cx="2447925" cy="2447925"/>
    <xdr:pic>
      <xdr:nvPicPr>
        <xdr:cNvPr id="267" name="Рисунок 266">
          <a:extLst>
            <a:ext uri="{FF2B5EF4-FFF2-40B4-BE49-F238E27FC236}">
              <a16:creationId xmlns:a16="http://schemas.microsoft.com/office/drawing/2014/main" id="{00000000-0008-0000-0100-00000B01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8496300" y="45167550"/>
          <a:ext cx="2447925" cy="2447925"/>
        </a:xfrm>
        <a:prstGeom prst="rect">
          <a:avLst/>
        </a:prstGeom>
      </xdr:spPr>
    </xdr:pic>
    <xdr:clientData/>
  </xdr:oneCellAnchor>
  <xdr:oneCellAnchor>
    <xdr:from>
      <xdr:col>4</xdr:col>
      <xdr:colOff>19050</xdr:colOff>
      <xdr:row>19</xdr:row>
      <xdr:rowOff>95250</xdr:rowOff>
    </xdr:from>
    <xdr:ext cx="2438400" cy="2438400"/>
    <xdr:pic>
      <xdr:nvPicPr>
        <xdr:cNvPr id="268" name="Рисунок 267">
          <a:extLst>
            <a:ext uri="{FF2B5EF4-FFF2-40B4-BE49-F238E27FC236}">
              <a16:creationId xmlns:a16="http://schemas.microsoft.com/office/drawing/2014/main" id="{00000000-0008-0000-0100-00000C01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477250" y="48053625"/>
          <a:ext cx="2438400" cy="2438400"/>
        </a:xfrm>
        <a:prstGeom prst="rect">
          <a:avLst/>
        </a:prstGeom>
      </xdr:spPr>
    </xdr:pic>
    <xdr:clientData/>
  </xdr:oneCellAnchor>
  <xdr:oneCellAnchor>
    <xdr:from>
      <xdr:col>5</xdr:col>
      <xdr:colOff>323850</xdr:colOff>
      <xdr:row>30</xdr:row>
      <xdr:rowOff>95250</xdr:rowOff>
    </xdr:from>
    <xdr:ext cx="2686050" cy="2686050"/>
    <xdr:pic>
      <xdr:nvPicPr>
        <xdr:cNvPr id="269" name="Рисунок 268">
          <a:extLst>
            <a:ext uri="{FF2B5EF4-FFF2-40B4-BE49-F238E27FC236}">
              <a16:creationId xmlns:a16="http://schemas.microsoft.com/office/drawing/2014/main" id="{00000000-0008-0000-0100-00000D01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1210925" y="80114775"/>
          <a:ext cx="2686050" cy="2686050"/>
        </a:xfrm>
        <a:prstGeom prst="rect">
          <a:avLst/>
        </a:prstGeom>
      </xdr:spPr>
    </xdr:pic>
    <xdr:clientData/>
  </xdr:oneCellAnchor>
  <xdr:oneCellAnchor>
    <xdr:from>
      <xdr:col>5</xdr:col>
      <xdr:colOff>342900</xdr:colOff>
      <xdr:row>31</xdr:row>
      <xdr:rowOff>28575</xdr:rowOff>
    </xdr:from>
    <xdr:ext cx="2733675" cy="2733675"/>
    <xdr:pic>
      <xdr:nvPicPr>
        <xdr:cNvPr id="270" name="Рисунок 269">
          <a:extLst>
            <a:ext uri="{FF2B5EF4-FFF2-40B4-BE49-F238E27FC236}">
              <a16:creationId xmlns:a16="http://schemas.microsoft.com/office/drawing/2014/main" id="{00000000-0008-0000-0100-00000E01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1229975" y="82962750"/>
          <a:ext cx="2733675" cy="2733675"/>
        </a:xfrm>
        <a:prstGeom prst="rect">
          <a:avLst/>
        </a:prstGeom>
      </xdr:spPr>
    </xdr:pic>
    <xdr:clientData/>
  </xdr:oneCellAnchor>
  <xdr:oneCellAnchor>
    <xdr:from>
      <xdr:col>5</xdr:col>
      <xdr:colOff>276225</xdr:colOff>
      <xdr:row>29</xdr:row>
      <xdr:rowOff>38100</xdr:rowOff>
    </xdr:from>
    <xdr:ext cx="2705100" cy="2705100"/>
    <xdr:pic>
      <xdr:nvPicPr>
        <xdr:cNvPr id="271" name="Рисунок 270">
          <a:extLst>
            <a:ext uri="{FF2B5EF4-FFF2-40B4-BE49-F238E27FC236}">
              <a16:creationId xmlns:a16="http://schemas.microsoft.com/office/drawing/2014/main" id="{00000000-0008-0000-0100-00000F01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1163300" y="77142975"/>
          <a:ext cx="2705100" cy="2705100"/>
        </a:xfrm>
        <a:prstGeom prst="rect">
          <a:avLst/>
        </a:prstGeom>
      </xdr:spPr>
    </xdr:pic>
    <xdr:clientData/>
  </xdr:oneCellAnchor>
  <xdr:oneCellAnchor>
    <xdr:from>
      <xdr:col>5</xdr:col>
      <xdr:colOff>523875</xdr:colOff>
      <xdr:row>28</xdr:row>
      <xdr:rowOff>123825</xdr:rowOff>
    </xdr:from>
    <xdr:ext cx="2381250" cy="2381250"/>
    <xdr:pic>
      <xdr:nvPicPr>
        <xdr:cNvPr id="272" name="Рисунок 271">
          <a:extLst>
            <a:ext uri="{FF2B5EF4-FFF2-40B4-BE49-F238E27FC236}">
              <a16:creationId xmlns:a16="http://schemas.microsoft.com/office/drawing/2014/main" id="{00000000-0008-0000-0100-00001001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1410950" y="74314050"/>
          <a:ext cx="2381250" cy="2381250"/>
        </a:xfrm>
        <a:prstGeom prst="rect">
          <a:avLst/>
        </a:prstGeom>
      </xdr:spPr>
    </xdr:pic>
    <xdr:clientData/>
  </xdr:oneCellAnchor>
  <xdr:oneCellAnchor>
    <xdr:from>
      <xdr:col>5</xdr:col>
      <xdr:colOff>495300</xdr:colOff>
      <xdr:row>24</xdr:row>
      <xdr:rowOff>95250</xdr:rowOff>
    </xdr:from>
    <xdr:ext cx="2495550" cy="2495550"/>
    <xdr:pic>
      <xdr:nvPicPr>
        <xdr:cNvPr id="273" name="Рисунок 272">
          <a:extLst>
            <a:ext uri="{FF2B5EF4-FFF2-40B4-BE49-F238E27FC236}">
              <a16:creationId xmlns:a16="http://schemas.microsoft.com/office/drawing/2014/main" id="{00000000-0008-0000-0100-00001101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1382375" y="62626875"/>
          <a:ext cx="2495550" cy="2495550"/>
        </a:xfrm>
        <a:prstGeom prst="rect">
          <a:avLst/>
        </a:prstGeom>
      </xdr:spPr>
    </xdr:pic>
    <xdr:clientData/>
  </xdr:oneCellAnchor>
  <xdr:oneCellAnchor>
    <xdr:from>
      <xdr:col>5</xdr:col>
      <xdr:colOff>533400</xdr:colOff>
      <xdr:row>25</xdr:row>
      <xdr:rowOff>57150</xdr:rowOff>
    </xdr:from>
    <xdr:ext cx="2495550" cy="2495550"/>
    <xdr:pic>
      <xdr:nvPicPr>
        <xdr:cNvPr id="274" name="Рисунок 273">
          <a:extLst>
            <a:ext uri="{FF2B5EF4-FFF2-40B4-BE49-F238E27FC236}">
              <a16:creationId xmlns:a16="http://schemas.microsoft.com/office/drawing/2014/main" id="{00000000-0008-0000-0100-00001201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420475" y="65503425"/>
          <a:ext cx="2495550" cy="2495550"/>
        </a:xfrm>
        <a:prstGeom prst="rect">
          <a:avLst/>
        </a:prstGeom>
      </xdr:spPr>
    </xdr:pic>
    <xdr:clientData/>
  </xdr:oneCellAnchor>
  <xdr:oneCellAnchor>
    <xdr:from>
      <xdr:col>5</xdr:col>
      <xdr:colOff>523875</xdr:colOff>
      <xdr:row>27</xdr:row>
      <xdr:rowOff>123825</xdr:rowOff>
    </xdr:from>
    <xdr:ext cx="2409825" cy="2409825"/>
    <xdr:pic>
      <xdr:nvPicPr>
        <xdr:cNvPr id="275" name="Рисунок 274">
          <a:extLst>
            <a:ext uri="{FF2B5EF4-FFF2-40B4-BE49-F238E27FC236}">
              <a16:creationId xmlns:a16="http://schemas.microsoft.com/office/drawing/2014/main" id="{00000000-0008-0000-0100-00001301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410950" y="71399400"/>
          <a:ext cx="2409825" cy="2409825"/>
        </a:xfrm>
        <a:prstGeom prst="rect">
          <a:avLst/>
        </a:prstGeom>
      </xdr:spPr>
    </xdr:pic>
    <xdr:clientData/>
  </xdr:oneCellAnchor>
  <xdr:oneCellAnchor>
    <xdr:from>
      <xdr:col>5</xdr:col>
      <xdr:colOff>561975</xdr:colOff>
      <xdr:row>26</xdr:row>
      <xdr:rowOff>95250</xdr:rowOff>
    </xdr:from>
    <xdr:ext cx="2438400" cy="2438400"/>
    <xdr:pic>
      <xdr:nvPicPr>
        <xdr:cNvPr id="276" name="Рисунок 275">
          <a:extLst>
            <a:ext uri="{FF2B5EF4-FFF2-40B4-BE49-F238E27FC236}">
              <a16:creationId xmlns:a16="http://schemas.microsoft.com/office/drawing/2014/main" id="{00000000-0008-0000-0100-00001401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1449050" y="68456175"/>
          <a:ext cx="2438400" cy="2438400"/>
        </a:xfrm>
        <a:prstGeom prst="rect">
          <a:avLst/>
        </a:prstGeom>
      </xdr:spPr>
    </xdr:pic>
    <xdr:clientData/>
  </xdr:oneCellAnchor>
  <xdr:oneCellAnchor>
    <xdr:from>
      <xdr:col>5</xdr:col>
      <xdr:colOff>561975</xdr:colOff>
      <xdr:row>23</xdr:row>
      <xdr:rowOff>152400</xdr:rowOff>
    </xdr:from>
    <xdr:ext cx="2381250" cy="2381250"/>
    <xdr:pic>
      <xdr:nvPicPr>
        <xdr:cNvPr id="277" name="Рисунок 276">
          <a:extLst>
            <a:ext uri="{FF2B5EF4-FFF2-40B4-BE49-F238E27FC236}">
              <a16:creationId xmlns:a16="http://schemas.microsoft.com/office/drawing/2014/main" id="{00000000-0008-0000-0100-00001501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1449050" y="59769375"/>
          <a:ext cx="2381250" cy="2381250"/>
        </a:xfrm>
        <a:prstGeom prst="rect">
          <a:avLst/>
        </a:prstGeom>
      </xdr:spPr>
    </xdr:pic>
    <xdr:clientData/>
  </xdr:oneCellAnchor>
  <xdr:oneCellAnchor>
    <xdr:from>
      <xdr:col>5</xdr:col>
      <xdr:colOff>561975</xdr:colOff>
      <xdr:row>22</xdr:row>
      <xdr:rowOff>142875</xdr:rowOff>
    </xdr:from>
    <xdr:ext cx="2447925" cy="2447925"/>
    <xdr:pic>
      <xdr:nvPicPr>
        <xdr:cNvPr id="278" name="Рисунок 277">
          <a:extLst>
            <a:ext uri="{FF2B5EF4-FFF2-40B4-BE49-F238E27FC236}">
              <a16:creationId xmlns:a16="http://schemas.microsoft.com/office/drawing/2014/main" id="{00000000-0008-0000-0100-00001601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1449050" y="56845200"/>
          <a:ext cx="2447925" cy="2447925"/>
        </a:xfrm>
        <a:prstGeom prst="rect">
          <a:avLst/>
        </a:prstGeom>
      </xdr:spPr>
    </xdr:pic>
    <xdr:clientData/>
  </xdr:oneCellAnchor>
  <xdr:oneCellAnchor>
    <xdr:from>
      <xdr:col>5</xdr:col>
      <xdr:colOff>600075</xdr:colOff>
      <xdr:row>21</xdr:row>
      <xdr:rowOff>161925</xdr:rowOff>
    </xdr:from>
    <xdr:ext cx="2362200" cy="2362200"/>
    <xdr:pic>
      <xdr:nvPicPr>
        <xdr:cNvPr id="279" name="Рисунок 278">
          <a:extLst>
            <a:ext uri="{FF2B5EF4-FFF2-40B4-BE49-F238E27FC236}">
              <a16:creationId xmlns:a16="http://schemas.microsoft.com/office/drawing/2014/main" id="{00000000-0008-0000-0100-000017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1487150" y="53949600"/>
          <a:ext cx="2362200" cy="2362200"/>
        </a:xfrm>
        <a:prstGeom prst="rect">
          <a:avLst/>
        </a:prstGeom>
      </xdr:spPr>
    </xdr:pic>
    <xdr:clientData/>
  </xdr:oneCellAnchor>
  <xdr:oneCellAnchor>
    <xdr:from>
      <xdr:col>5</xdr:col>
      <xdr:colOff>561975</xdr:colOff>
      <xdr:row>20</xdr:row>
      <xdr:rowOff>161925</xdr:rowOff>
    </xdr:from>
    <xdr:ext cx="2371725" cy="2371725"/>
    <xdr:pic>
      <xdr:nvPicPr>
        <xdr:cNvPr id="280" name="Рисунок 279">
          <a:extLst>
            <a:ext uri="{FF2B5EF4-FFF2-40B4-BE49-F238E27FC236}">
              <a16:creationId xmlns:a16="http://schemas.microsoft.com/office/drawing/2014/main" id="{00000000-0008-0000-0100-00001801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1449050" y="51034950"/>
          <a:ext cx="2371725" cy="2371725"/>
        </a:xfrm>
        <a:prstGeom prst="rect">
          <a:avLst/>
        </a:prstGeom>
      </xdr:spPr>
    </xdr:pic>
    <xdr:clientData/>
  </xdr:oneCellAnchor>
  <xdr:oneCellAnchor>
    <xdr:from>
      <xdr:col>5</xdr:col>
      <xdr:colOff>495300</xdr:colOff>
      <xdr:row>18</xdr:row>
      <xdr:rowOff>209550</xdr:rowOff>
    </xdr:from>
    <xdr:ext cx="2295525" cy="2295525"/>
    <xdr:pic>
      <xdr:nvPicPr>
        <xdr:cNvPr id="281" name="Рисунок 280">
          <a:extLst>
            <a:ext uri="{FF2B5EF4-FFF2-40B4-BE49-F238E27FC236}">
              <a16:creationId xmlns:a16="http://schemas.microsoft.com/office/drawing/2014/main" id="{00000000-0008-0000-0100-00001901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1382375" y="45253275"/>
          <a:ext cx="2295525" cy="2295525"/>
        </a:xfrm>
        <a:prstGeom prst="rect">
          <a:avLst/>
        </a:prstGeom>
      </xdr:spPr>
    </xdr:pic>
    <xdr:clientData/>
  </xdr:oneCellAnchor>
  <xdr:oneCellAnchor>
    <xdr:from>
      <xdr:col>5</xdr:col>
      <xdr:colOff>457200</xdr:colOff>
      <xdr:row>19</xdr:row>
      <xdr:rowOff>142875</xdr:rowOff>
    </xdr:from>
    <xdr:ext cx="2438400" cy="2438400"/>
    <xdr:pic>
      <xdr:nvPicPr>
        <xdr:cNvPr id="282" name="Рисунок 281">
          <a:extLst>
            <a:ext uri="{FF2B5EF4-FFF2-40B4-BE49-F238E27FC236}">
              <a16:creationId xmlns:a16="http://schemas.microsoft.com/office/drawing/2014/main" id="{00000000-0008-0000-0100-00001A01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1344275" y="48101250"/>
          <a:ext cx="2438400" cy="2438400"/>
        </a:xfrm>
        <a:prstGeom prst="rect">
          <a:avLst/>
        </a:prstGeom>
      </xdr:spPr>
    </xdr:pic>
    <xdr:clientData/>
  </xdr:oneCellAnchor>
  <xdr:oneCellAnchor>
    <xdr:from>
      <xdr:col>5</xdr:col>
      <xdr:colOff>371475</xdr:colOff>
      <xdr:row>17</xdr:row>
      <xdr:rowOff>123825</xdr:rowOff>
    </xdr:from>
    <xdr:ext cx="2400300" cy="2400300"/>
    <xdr:pic>
      <xdr:nvPicPr>
        <xdr:cNvPr id="283" name="Рисунок 282">
          <a:extLst>
            <a:ext uri="{FF2B5EF4-FFF2-40B4-BE49-F238E27FC236}">
              <a16:creationId xmlns:a16="http://schemas.microsoft.com/office/drawing/2014/main" id="{00000000-0008-0000-0100-00001B01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1258550" y="42252900"/>
          <a:ext cx="2400300" cy="2400300"/>
        </a:xfrm>
        <a:prstGeom prst="rect">
          <a:avLst/>
        </a:prstGeom>
      </xdr:spPr>
    </xdr:pic>
    <xdr:clientData/>
  </xdr:oneCellAnchor>
  <xdr:oneCellAnchor>
    <xdr:from>
      <xdr:col>5</xdr:col>
      <xdr:colOff>381000</xdr:colOff>
      <xdr:row>16</xdr:row>
      <xdr:rowOff>142875</xdr:rowOff>
    </xdr:from>
    <xdr:ext cx="2381250" cy="2381250"/>
    <xdr:pic>
      <xdr:nvPicPr>
        <xdr:cNvPr id="284" name="Рисунок 283">
          <a:extLst>
            <a:ext uri="{FF2B5EF4-FFF2-40B4-BE49-F238E27FC236}">
              <a16:creationId xmlns:a16="http://schemas.microsoft.com/office/drawing/2014/main" id="{00000000-0008-0000-0100-00001C01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1268075" y="39357300"/>
          <a:ext cx="2381250" cy="2381250"/>
        </a:xfrm>
        <a:prstGeom prst="rect">
          <a:avLst/>
        </a:prstGeom>
      </xdr:spPr>
    </xdr:pic>
    <xdr:clientData/>
  </xdr:oneCellAnchor>
  <xdr:oneCellAnchor>
    <xdr:from>
      <xdr:col>5</xdr:col>
      <xdr:colOff>476250</xdr:colOff>
      <xdr:row>15</xdr:row>
      <xdr:rowOff>209550</xdr:rowOff>
    </xdr:from>
    <xdr:ext cx="2190750" cy="2190750"/>
    <xdr:pic>
      <xdr:nvPicPr>
        <xdr:cNvPr id="285" name="Рисунок 284">
          <a:extLst>
            <a:ext uri="{FF2B5EF4-FFF2-40B4-BE49-F238E27FC236}">
              <a16:creationId xmlns:a16="http://schemas.microsoft.com/office/drawing/2014/main" id="{00000000-0008-0000-0100-00001D01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1363325" y="36509325"/>
          <a:ext cx="2190750" cy="2190750"/>
        </a:xfrm>
        <a:prstGeom prst="rect">
          <a:avLst/>
        </a:prstGeom>
      </xdr:spPr>
    </xdr:pic>
    <xdr:clientData/>
  </xdr:oneCellAnchor>
  <xdr:oneCellAnchor>
    <xdr:from>
      <xdr:col>5</xdr:col>
      <xdr:colOff>466725</xdr:colOff>
      <xdr:row>14</xdr:row>
      <xdr:rowOff>142875</xdr:rowOff>
    </xdr:from>
    <xdr:ext cx="2438400" cy="2438400"/>
    <xdr:pic>
      <xdr:nvPicPr>
        <xdr:cNvPr id="286" name="Рисунок 285">
          <a:extLst>
            <a:ext uri="{FF2B5EF4-FFF2-40B4-BE49-F238E27FC236}">
              <a16:creationId xmlns:a16="http://schemas.microsoft.com/office/drawing/2014/main" id="{00000000-0008-0000-0100-00001E01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1353800" y="33528000"/>
          <a:ext cx="2438400" cy="2438400"/>
        </a:xfrm>
        <a:prstGeom prst="rect">
          <a:avLst/>
        </a:prstGeom>
      </xdr:spPr>
    </xdr:pic>
    <xdr:clientData/>
  </xdr:oneCellAnchor>
  <xdr:oneCellAnchor>
    <xdr:from>
      <xdr:col>5</xdr:col>
      <xdr:colOff>523875</xdr:colOff>
      <xdr:row>13</xdr:row>
      <xdr:rowOff>161925</xdr:rowOff>
    </xdr:from>
    <xdr:ext cx="2381250" cy="2381250"/>
    <xdr:pic>
      <xdr:nvPicPr>
        <xdr:cNvPr id="287" name="Рисунок 286">
          <a:extLst>
            <a:ext uri="{FF2B5EF4-FFF2-40B4-BE49-F238E27FC236}">
              <a16:creationId xmlns:a16="http://schemas.microsoft.com/office/drawing/2014/main" id="{00000000-0008-0000-0100-00001F01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1410950" y="30632400"/>
          <a:ext cx="2381250" cy="2381250"/>
        </a:xfrm>
        <a:prstGeom prst="rect">
          <a:avLst/>
        </a:prstGeom>
      </xdr:spPr>
    </xdr:pic>
    <xdr:clientData/>
  </xdr:oneCellAnchor>
  <xdr:oneCellAnchor>
    <xdr:from>
      <xdr:col>5</xdr:col>
      <xdr:colOff>542925</xdr:colOff>
      <xdr:row>12</xdr:row>
      <xdr:rowOff>180975</xdr:rowOff>
    </xdr:from>
    <xdr:ext cx="2295525" cy="2295525"/>
    <xdr:pic>
      <xdr:nvPicPr>
        <xdr:cNvPr id="288" name="Рисунок 287">
          <a:extLst>
            <a:ext uri="{FF2B5EF4-FFF2-40B4-BE49-F238E27FC236}">
              <a16:creationId xmlns:a16="http://schemas.microsoft.com/office/drawing/2014/main" id="{00000000-0008-0000-0100-00002001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1430000" y="27736800"/>
          <a:ext cx="2295525" cy="2295525"/>
        </a:xfrm>
        <a:prstGeom prst="rect">
          <a:avLst/>
        </a:prstGeom>
      </xdr:spPr>
    </xdr:pic>
    <xdr:clientData/>
  </xdr:oneCellAnchor>
  <xdr:oneCellAnchor>
    <xdr:from>
      <xdr:col>5</xdr:col>
      <xdr:colOff>523875</xdr:colOff>
      <xdr:row>11</xdr:row>
      <xdr:rowOff>161925</xdr:rowOff>
    </xdr:from>
    <xdr:ext cx="2428875" cy="2428875"/>
    <xdr:pic>
      <xdr:nvPicPr>
        <xdr:cNvPr id="289" name="Рисунок 288">
          <a:extLst>
            <a:ext uri="{FF2B5EF4-FFF2-40B4-BE49-F238E27FC236}">
              <a16:creationId xmlns:a16="http://schemas.microsoft.com/office/drawing/2014/main" id="{00000000-0008-0000-0100-00002101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1410950" y="24803100"/>
          <a:ext cx="2428875" cy="2428875"/>
        </a:xfrm>
        <a:prstGeom prst="rect">
          <a:avLst/>
        </a:prstGeom>
      </xdr:spPr>
    </xdr:pic>
    <xdr:clientData/>
  </xdr:oneCellAnchor>
  <xdr:oneCellAnchor>
    <xdr:from>
      <xdr:col>5</xdr:col>
      <xdr:colOff>428625</xdr:colOff>
      <xdr:row>9</xdr:row>
      <xdr:rowOff>38100</xdr:rowOff>
    </xdr:from>
    <xdr:ext cx="2562225" cy="2562225"/>
    <xdr:pic>
      <xdr:nvPicPr>
        <xdr:cNvPr id="290" name="Рисунок 289">
          <a:extLst>
            <a:ext uri="{FF2B5EF4-FFF2-40B4-BE49-F238E27FC236}">
              <a16:creationId xmlns:a16="http://schemas.microsoft.com/office/drawing/2014/main" id="{00000000-0008-0000-0100-00002201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1315700" y="18849975"/>
          <a:ext cx="2562225" cy="2562225"/>
        </a:xfrm>
        <a:prstGeom prst="rect">
          <a:avLst/>
        </a:prstGeom>
      </xdr:spPr>
    </xdr:pic>
    <xdr:clientData/>
  </xdr:oneCellAnchor>
  <xdr:oneCellAnchor>
    <xdr:from>
      <xdr:col>5</xdr:col>
      <xdr:colOff>419100</xdr:colOff>
      <xdr:row>8</xdr:row>
      <xdr:rowOff>95250</xdr:rowOff>
    </xdr:from>
    <xdr:ext cx="2438400" cy="2438400"/>
    <xdr:pic>
      <xdr:nvPicPr>
        <xdr:cNvPr id="291" name="Рисунок 290">
          <a:extLst>
            <a:ext uri="{FF2B5EF4-FFF2-40B4-BE49-F238E27FC236}">
              <a16:creationId xmlns:a16="http://schemas.microsoft.com/office/drawing/2014/main" id="{00000000-0008-0000-0100-00002301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1306175" y="15992475"/>
          <a:ext cx="2438400" cy="2438400"/>
        </a:xfrm>
        <a:prstGeom prst="rect">
          <a:avLst/>
        </a:prstGeom>
      </xdr:spPr>
    </xdr:pic>
    <xdr:clientData/>
  </xdr:oneCellAnchor>
  <xdr:oneCellAnchor>
    <xdr:from>
      <xdr:col>5</xdr:col>
      <xdr:colOff>523875</xdr:colOff>
      <xdr:row>7</xdr:row>
      <xdr:rowOff>95250</xdr:rowOff>
    </xdr:from>
    <xdr:ext cx="2466975" cy="2466975"/>
    <xdr:pic>
      <xdr:nvPicPr>
        <xdr:cNvPr id="292" name="Рисунок 291">
          <a:extLst>
            <a:ext uri="{FF2B5EF4-FFF2-40B4-BE49-F238E27FC236}">
              <a16:creationId xmlns:a16="http://schemas.microsoft.com/office/drawing/2014/main" id="{00000000-0008-0000-0100-00002401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1410950" y="13077825"/>
          <a:ext cx="2466975" cy="2466975"/>
        </a:xfrm>
        <a:prstGeom prst="rect">
          <a:avLst/>
        </a:prstGeom>
      </xdr:spPr>
    </xdr:pic>
    <xdr:clientData/>
  </xdr:oneCellAnchor>
  <xdr:oneCellAnchor>
    <xdr:from>
      <xdr:col>5</xdr:col>
      <xdr:colOff>581025</xdr:colOff>
      <xdr:row>6</xdr:row>
      <xdr:rowOff>142875</xdr:rowOff>
    </xdr:from>
    <xdr:ext cx="2362200" cy="2362200"/>
    <xdr:pic>
      <xdr:nvPicPr>
        <xdr:cNvPr id="293" name="Рисунок 292">
          <a:extLst>
            <a:ext uri="{FF2B5EF4-FFF2-40B4-BE49-F238E27FC236}">
              <a16:creationId xmlns:a16="http://schemas.microsoft.com/office/drawing/2014/main" id="{00000000-0008-0000-0100-00002501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1468100" y="10210800"/>
          <a:ext cx="2362200" cy="2362200"/>
        </a:xfrm>
        <a:prstGeom prst="rect">
          <a:avLst/>
        </a:prstGeom>
      </xdr:spPr>
    </xdr:pic>
    <xdr:clientData/>
  </xdr:oneCellAnchor>
  <xdr:oneCellAnchor>
    <xdr:from>
      <xdr:col>5</xdr:col>
      <xdr:colOff>533400</xdr:colOff>
      <xdr:row>5</xdr:row>
      <xdr:rowOff>85725</xdr:rowOff>
    </xdr:from>
    <xdr:ext cx="2466975" cy="2466975"/>
    <xdr:pic>
      <xdr:nvPicPr>
        <xdr:cNvPr id="294" name="Рисунок 293">
          <a:extLst>
            <a:ext uri="{FF2B5EF4-FFF2-40B4-BE49-F238E27FC236}">
              <a16:creationId xmlns:a16="http://schemas.microsoft.com/office/drawing/2014/main" id="{00000000-0008-0000-0100-00002601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1420475" y="7239000"/>
          <a:ext cx="2466975" cy="2466975"/>
        </a:xfrm>
        <a:prstGeom prst="rect">
          <a:avLst/>
        </a:prstGeom>
      </xdr:spPr>
    </xdr:pic>
    <xdr:clientData/>
  </xdr:oneCellAnchor>
  <xdr:oneCellAnchor>
    <xdr:from>
      <xdr:col>5</xdr:col>
      <xdr:colOff>600075</xdr:colOff>
      <xdr:row>4</xdr:row>
      <xdr:rowOff>142875</xdr:rowOff>
    </xdr:from>
    <xdr:ext cx="2400300" cy="2400300"/>
    <xdr:pic>
      <xdr:nvPicPr>
        <xdr:cNvPr id="295" name="Рисунок 294">
          <a:extLst>
            <a:ext uri="{FF2B5EF4-FFF2-40B4-BE49-F238E27FC236}">
              <a16:creationId xmlns:a16="http://schemas.microsoft.com/office/drawing/2014/main" id="{00000000-0008-0000-0100-00002701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1487150" y="4381500"/>
          <a:ext cx="2400300" cy="2400300"/>
        </a:xfrm>
        <a:prstGeom prst="rect">
          <a:avLst/>
        </a:prstGeom>
      </xdr:spPr>
    </xdr:pic>
    <xdr:clientData/>
  </xdr:oneCellAnchor>
  <xdr:oneCellAnchor>
    <xdr:from>
      <xdr:col>5</xdr:col>
      <xdr:colOff>523875</xdr:colOff>
      <xdr:row>3</xdr:row>
      <xdr:rowOff>161925</xdr:rowOff>
    </xdr:from>
    <xdr:ext cx="2428875" cy="2428875"/>
    <xdr:pic>
      <xdr:nvPicPr>
        <xdr:cNvPr id="296" name="Рисунок 295">
          <a:extLst>
            <a:ext uri="{FF2B5EF4-FFF2-40B4-BE49-F238E27FC236}">
              <a16:creationId xmlns:a16="http://schemas.microsoft.com/office/drawing/2014/main" id="{00000000-0008-0000-0100-00002801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1410950" y="1485900"/>
          <a:ext cx="2428875" cy="2428875"/>
        </a:xfrm>
        <a:prstGeom prst="rect">
          <a:avLst/>
        </a:prstGeom>
      </xdr:spPr>
    </xdr:pic>
    <xdr:clientData/>
  </xdr:oneCellAnchor>
  <xdr:oneCellAnchor>
    <xdr:from>
      <xdr:col>5</xdr:col>
      <xdr:colOff>409575</xdr:colOff>
      <xdr:row>10</xdr:row>
      <xdr:rowOff>200025</xdr:rowOff>
    </xdr:from>
    <xdr:ext cx="2381250" cy="2381250"/>
    <xdr:pic>
      <xdr:nvPicPr>
        <xdr:cNvPr id="297" name="Рисунок 296">
          <a:extLst>
            <a:ext uri="{FF2B5EF4-FFF2-40B4-BE49-F238E27FC236}">
              <a16:creationId xmlns:a16="http://schemas.microsoft.com/office/drawing/2014/main" id="{00000000-0008-0000-0100-00002901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1296650" y="21926550"/>
          <a:ext cx="2381250" cy="2381250"/>
        </a:xfrm>
        <a:prstGeom prst="rect">
          <a:avLst/>
        </a:prstGeom>
      </xdr:spPr>
    </xdr:pic>
    <xdr:clientData/>
  </xdr:oneCellAnchor>
  <xdr:oneCellAnchor>
    <xdr:from>
      <xdr:col>4</xdr:col>
      <xdr:colOff>38100</xdr:colOff>
      <xdr:row>20</xdr:row>
      <xdr:rowOff>114300</xdr:rowOff>
    </xdr:from>
    <xdr:ext cx="2428875" cy="2428875"/>
    <xdr:pic>
      <xdr:nvPicPr>
        <xdr:cNvPr id="356" name="Рисунок 355">
          <a:extLst>
            <a:ext uri="{FF2B5EF4-FFF2-40B4-BE49-F238E27FC236}">
              <a16:creationId xmlns:a16="http://schemas.microsoft.com/office/drawing/2014/main" id="{00000000-0008-0000-0100-0000640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96300" y="50987325"/>
          <a:ext cx="2428875" cy="2428875"/>
        </a:xfrm>
        <a:prstGeom prst="rect">
          <a:avLst/>
        </a:prstGeom>
      </xdr:spPr>
    </xdr:pic>
    <xdr:clientData/>
  </xdr:oneCellAnchor>
  <xdr:oneCellAnchor>
    <xdr:from>
      <xdr:col>4</xdr:col>
      <xdr:colOff>38100</xdr:colOff>
      <xdr:row>21</xdr:row>
      <xdr:rowOff>85725</xdr:rowOff>
    </xdr:from>
    <xdr:ext cx="2409825" cy="2486025"/>
    <xdr:pic>
      <xdr:nvPicPr>
        <xdr:cNvPr id="357" name="Рисунок 356">
          <a:extLst>
            <a:ext uri="{FF2B5EF4-FFF2-40B4-BE49-F238E27FC236}">
              <a16:creationId xmlns:a16="http://schemas.microsoft.com/office/drawing/2014/main" id="{00000000-0008-0000-0100-000065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867"/>
        <a:stretch>
          <a:fillRect/>
        </a:stretch>
      </xdr:blipFill>
      <xdr:spPr>
        <a:xfrm>
          <a:off x="8496300" y="53873400"/>
          <a:ext cx="2409825" cy="2486025"/>
        </a:xfrm>
        <a:prstGeom prst="rect">
          <a:avLst/>
        </a:prstGeom>
      </xdr:spPr>
    </xdr:pic>
    <xdr:clientData/>
  </xdr:oneCellAnchor>
  <xdr:oneCellAnchor>
    <xdr:from>
      <xdr:col>4</xdr:col>
      <xdr:colOff>57150</xdr:colOff>
      <xdr:row>22</xdr:row>
      <xdr:rowOff>95250</xdr:rowOff>
    </xdr:from>
    <xdr:ext cx="2409825" cy="2495550"/>
    <xdr:pic>
      <xdr:nvPicPr>
        <xdr:cNvPr id="358" name="Рисунок 357">
          <a:extLst>
            <a:ext uri="{FF2B5EF4-FFF2-40B4-BE49-F238E27FC236}">
              <a16:creationId xmlns:a16="http://schemas.microsoft.com/office/drawing/2014/main" id="{00000000-0008-0000-0100-0000660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3442"/>
        <a:stretch>
          <a:fillRect/>
        </a:stretch>
      </xdr:blipFill>
      <xdr:spPr>
        <a:xfrm>
          <a:off x="8515350" y="56797575"/>
          <a:ext cx="2409825" cy="2495550"/>
        </a:xfrm>
        <a:prstGeom prst="rect">
          <a:avLst/>
        </a:prstGeom>
      </xdr:spPr>
    </xdr:pic>
    <xdr:clientData/>
  </xdr:oneCellAnchor>
  <xdr:oneCellAnchor>
    <xdr:from>
      <xdr:col>4</xdr:col>
      <xdr:colOff>38100</xdr:colOff>
      <xdr:row>23</xdr:row>
      <xdr:rowOff>38100</xdr:rowOff>
    </xdr:from>
    <xdr:ext cx="2428875" cy="2428875"/>
    <xdr:pic>
      <xdr:nvPicPr>
        <xdr:cNvPr id="359" name="Рисунок 358">
          <a:extLst>
            <a:ext uri="{FF2B5EF4-FFF2-40B4-BE49-F238E27FC236}">
              <a16:creationId xmlns:a16="http://schemas.microsoft.com/office/drawing/2014/main" id="{00000000-0008-0000-0100-000067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96300" y="59655075"/>
          <a:ext cx="2428875" cy="2428875"/>
        </a:xfrm>
        <a:prstGeom prst="rect">
          <a:avLst/>
        </a:prstGeom>
      </xdr:spPr>
    </xdr:pic>
    <xdr:clientData/>
  </xdr:oneCellAnchor>
  <xdr:oneCellAnchor>
    <xdr:from>
      <xdr:col>4</xdr:col>
      <xdr:colOff>38100</xdr:colOff>
      <xdr:row>24</xdr:row>
      <xdr:rowOff>161925</xdr:rowOff>
    </xdr:from>
    <xdr:ext cx="2381250" cy="2381250"/>
    <xdr:pic>
      <xdr:nvPicPr>
        <xdr:cNvPr id="360" name="Рисунок 359">
          <a:extLst>
            <a:ext uri="{FF2B5EF4-FFF2-40B4-BE49-F238E27FC236}">
              <a16:creationId xmlns:a16="http://schemas.microsoft.com/office/drawing/2014/main" id="{00000000-0008-0000-0100-00006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96300" y="62693550"/>
          <a:ext cx="2381250" cy="2381250"/>
        </a:xfrm>
        <a:prstGeom prst="rect">
          <a:avLst/>
        </a:prstGeom>
      </xdr:spPr>
    </xdr:pic>
    <xdr:clientData/>
  </xdr:oneCellAnchor>
  <xdr:oneCellAnchor>
    <xdr:from>
      <xdr:col>4</xdr:col>
      <xdr:colOff>19050</xdr:colOff>
      <xdr:row>25</xdr:row>
      <xdr:rowOff>142875</xdr:rowOff>
    </xdr:from>
    <xdr:ext cx="2428875" cy="2428875"/>
    <xdr:pic>
      <xdr:nvPicPr>
        <xdr:cNvPr id="361" name="Рисунок 360">
          <a:extLst>
            <a:ext uri="{FF2B5EF4-FFF2-40B4-BE49-F238E27FC236}">
              <a16:creationId xmlns:a16="http://schemas.microsoft.com/office/drawing/2014/main" id="{00000000-0008-0000-0100-00006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477250" y="65589150"/>
          <a:ext cx="2428875" cy="2428875"/>
        </a:xfrm>
        <a:prstGeom prst="rect">
          <a:avLst/>
        </a:prstGeom>
      </xdr:spPr>
    </xdr:pic>
    <xdr:clientData/>
  </xdr:oneCellAnchor>
  <xdr:oneCellAnchor>
    <xdr:from>
      <xdr:col>4</xdr:col>
      <xdr:colOff>19050</xdr:colOff>
      <xdr:row>26</xdr:row>
      <xdr:rowOff>95250</xdr:rowOff>
    </xdr:from>
    <xdr:ext cx="2438400" cy="2438400"/>
    <xdr:pic>
      <xdr:nvPicPr>
        <xdr:cNvPr id="362" name="Рисунок 361">
          <a:extLst>
            <a:ext uri="{FF2B5EF4-FFF2-40B4-BE49-F238E27FC236}">
              <a16:creationId xmlns:a16="http://schemas.microsoft.com/office/drawing/2014/main" id="{00000000-0008-0000-0100-00006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477250" y="68456175"/>
          <a:ext cx="2438400" cy="2438400"/>
        </a:xfrm>
        <a:prstGeom prst="rect">
          <a:avLst/>
        </a:prstGeom>
      </xdr:spPr>
    </xdr:pic>
    <xdr:clientData/>
  </xdr:oneCellAnchor>
  <xdr:oneCellAnchor>
    <xdr:from>
      <xdr:col>4</xdr:col>
      <xdr:colOff>47625</xdr:colOff>
      <xdr:row>27</xdr:row>
      <xdr:rowOff>123825</xdr:rowOff>
    </xdr:from>
    <xdr:ext cx="2381250" cy="2381250"/>
    <xdr:pic>
      <xdr:nvPicPr>
        <xdr:cNvPr id="363" name="Рисунок 362">
          <a:extLst>
            <a:ext uri="{FF2B5EF4-FFF2-40B4-BE49-F238E27FC236}">
              <a16:creationId xmlns:a16="http://schemas.microsoft.com/office/drawing/2014/main" id="{00000000-0008-0000-0100-00006B0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505825" y="71399400"/>
          <a:ext cx="2381250" cy="2381250"/>
        </a:xfrm>
        <a:prstGeom prst="rect">
          <a:avLst/>
        </a:prstGeom>
      </xdr:spPr>
    </xdr:pic>
    <xdr:clientData/>
  </xdr:oneCellAnchor>
  <xdr:oneCellAnchor>
    <xdr:from>
      <xdr:col>4</xdr:col>
      <xdr:colOff>19050</xdr:colOff>
      <xdr:row>10</xdr:row>
      <xdr:rowOff>114300</xdr:rowOff>
    </xdr:from>
    <xdr:ext cx="2438400" cy="2438400"/>
    <xdr:pic>
      <xdr:nvPicPr>
        <xdr:cNvPr id="364" name="Рисунок 363">
          <a:extLst>
            <a:ext uri="{FF2B5EF4-FFF2-40B4-BE49-F238E27FC236}">
              <a16:creationId xmlns:a16="http://schemas.microsoft.com/office/drawing/2014/main" id="{00000000-0008-0000-0100-00006C01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477250" y="21840825"/>
          <a:ext cx="2438400" cy="2438400"/>
        </a:xfrm>
        <a:prstGeom prst="rect">
          <a:avLst/>
        </a:prstGeom>
      </xdr:spPr>
    </xdr:pic>
    <xdr:clientData/>
  </xdr:oneCellAnchor>
  <xdr:oneCellAnchor>
    <xdr:from>
      <xdr:col>4</xdr:col>
      <xdr:colOff>38100</xdr:colOff>
      <xdr:row>9</xdr:row>
      <xdr:rowOff>95250</xdr:rowOff>
    </xdr:from>
    <xdr:ext cx="2428875" cy="2428875"/>
    <xdr:pic>
      <xdr:nvPicPr>
        <xdr:cNvPr id="365" name="Рисунок 364">
          <a:extLst>
            <a:ext uri="{FF2B5EF4-FFF2-40B4-BE49-F238E27FC236}">
              <a16:creationId xmlns:a16="http://schemas.microsoft.com/office/drawing/2014/main" id="{00000000-0008-0000-0100-00006D01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496300" y="18907125"/>
          <a:ext cx="2428875" cy="2428875"/>
        </a:xfrm>
        <a:prstGeom prst="rect">
          <a:avLst/>
        </a:prstGeom>
      </xdr:spPr>
    </xdr:pic>
    <xdr:clientData/>
  </xdr:oneCellAnchor>
  <xdr:oneCellAnchor>
    <xdr:from>
      <xdr:col>4</xdr:col>
      <xdr:colOff>19050</xdr:colOff>
      <xdr:row>8</xdr:row>
      <xdr:rowOff>180975</xdr:rowOff>
    </xdr:from>
    <xdr:ext cx="2428875" cy="2428875"/>
    <xdr:pic>
      <xdr:nvPicPr>
        <xdr:cNvPr id="366" name="Рисунок 365">
          <a:extLst>
            <a:ext uri="{FF2B5EF4-FFF2-40B4-BE49-F238E27FC236}">
              <a16:creationId xmlns:a16="http://schemas.microsoft.com/office/drawing/2014/main" id="{00000000-0008-0000-0100-00006E01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477250" y="16078200"/>
          <a:ext cx="2428875" cy="2428875"/>
        </a:xfrm>
        <a:prstGeom prst="rect">
          <a:avLst/>
        </a:prstGeom>
      </xdr:spPr>
    </xdr:pic>
    <xdr:clientData/>
  </xdr:oneCellAnchor>
  <xdr:oneCellAnchor>
    <xdr:from>
      <xdr:col>4</xdr:col>
      <xdr:colOff>9525</xdr:colOff>
      <xdr:row>7</xdr:row>
      <xdr:rowOff>28575</xdr:rowOff>
    </xdr:from>
    <xdr:ext cx="2381250" cy="2524125"/>
    <xdr:pic>
      <xdr:nvPicPr>
        <xdr:cNvPr id="367" name="Рисунок 366">
          <a:extLst>
            <a:ext uri="{FF2B5EF4-FFF2-40B4-BE49-F238E27FC236}">
              <a16:creationId xmlns:a16="http://schemas.microsoft.com/office/drawing/2014/main" id="{00000000-0008-0000-0100-00006F01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r="5743"/>
        <a:stretch>
          <a:fillRect/>
        </a:stretch>
      </xdr:blipFill>
      <xdr:spPr>
        <a:xfrm>
          <a:off x="8467725" y="13011150"/>
          <a:ext cx="2381250" cy="2524125"/>
        </a:xfrm>
        <a:prstGeom prst="rect">
          <a:avLst/>
        </a:prstGeom>
      </xdr:spPr>
    </xdr:pic>
    <xdr:clientData/>
  </xdr:oneCellAnchor>
  <xdr:oneCellAnchor>
    <xdr:from>
      <xdr:col>4</xdr:col>
      <xdr:colOff>19050</xdr:colOff>
      <xdr:row>6</xdr:row>
      <xdr:rowOff>85725</xdr:rowOff>
    </xdr:from>
    <xdr:ext cx="2447925" cy="2447925"/>
    <xdr:pic>
      <xdr:nvPicPr>
        <xdr:cNvPr id="368" name="Рисунок 367">
          <a:extLst>
            <a:ext uri="{FF2B5EF4-FFF2-40B4-BE49-F238E27FC236}">
              <a16:creationId xmlns:a16="http://schemas.microsoft.com/office/drawing/2014/main" id="{00000000-0008-0000-0100-000070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477250" y="10153650"/>
          <a:ext cx="2447925" cy="2447925"/>
        </a:xfrm>
        <a:prstGeom prst="rect">
          <a:avLst/>
        </a:prstGeom>
      </xdr:spPr>
    </xdr:pic>
    <xdr:clientData/>
  </xdr:oneCellAnchor>
  <xdr:oneCellAnchor>
    <xdr:from>
      <xdr:col>4</xdr:col>
      <xdr:colOff>19050</xdr:colOff>
      <xdr:row>5</xdr:row>
      <xdr:rowOff>95250</xdr:rowOff>
    </xdr:from>
    <xdr:ext cx="2438400" cy="2438400"/>
    <xdr:pic>
      <xdr:nvPicPr>
        <xdr:cNvPr id="369" name="Рисунок 368">
          <a:extLst>
            <a:ext uri="{FF2B5EF4-FFF2-40B4-BE49-F238E27FC236}">
              <a16:creationId xmlns:a16="http://schemas.microsoft.com/office/drawing/2014/main" id="{00000000-0008-0000-0100-00007101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477250" y="7248525"/>
          <a:ext cx="2438400" cy="2438400"/>
        </a:xfrm>
        <a:prstGeom prst="rect">
          <a:avLst/>
        </a:prstGeom>
      </xdr:spPr>
    </xdr:pic>
    <xdr:clientData/>
  </xdr:oneCellAnchor>
  <xdr:oneCellAnchor>
    <xdr:from>
      <xdr:col>4</xdr:col>
      <xdr:colOff>47625</xdr:colOff>
      <xdr:row>4</xdr:row>
      <xdr:rowOff>152400</xdr:rowOff>
    </xdr:from>
    <xdr:ext cx="2400300" cy="2400300"/>
    <xdr:pic>
      <xdr:nvPicPr>
        <xdr:cNvPr id="370" name="Рисунок 369">
          <a:extLst>
            <a:ext uri="{FF2B5EF4-FFF2-40B4-BE49-F238E27FC236}">
              <a16:creationId xmlns:a16="http://schemas.microsoft.com/office/drawing/2014/main" id="{00000000-0008-0000-0100-00007201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8505825" y="4391025"/>
          <a:ext cx="2400300" cy="2400300"/>
        </a:xfrm>
        <a:prstGeom prst="rect">
          <a:avLst/>
        </a:prstGeom>
      </xdr:spPr>
    </xdr:pic>
    <xdr:clientData/>
  </xdr:oneCellAnchor>
  <xdr:oneCellAnchor>
    <xdr:from>
      <xdr:col>4</xdr:col>
      <xdr:colOff>19050</xdr:colOff>
      <xdr:row>3</xdr:row>
      <xdr:rowOff>180975</xdr:rowOff>
    </xdr:from>
    <xdr:ext cx="2409825" cy="2409825"/>
    <xdr:pic>
      <xdr:nvPicPr>
        <xdr:cNvPr id="371" name="Рисунок 370">
          <a:extLst>
            <a:ext uri="{FF2B5EF4-FFF2-40B4-BE49-F238E27FC236}">
              <a16:creationId xmlns:a16="http://schemas.microsoft.com/office/drawing/2014/main" id="{00000000-0008-0000-0100-00007301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8477250" y="1504950"/>
          <a:ext cx="2409825" cy="2409825"/>
        </a:xfrm>
        <a:prstGeom prst="rect">
          <a:avLst/>
        </a:prstGeom>
      </xdr:spPr>
    </xdr:pic>
    <xdr:clientData/>
  </xdr:oneCellAnchor>
  <xdr:oneCellAnchor>
    <xdr:from>
      <xdr:col>4</xdr:col>
      <xdr:colOff>9525</xdr:colOff>
      <xdr:row>13</xdr:row>
      <xdr:rowOff>142875</xdr:rowOff>
    </xdr:from>
    <xdr:ext cx="2447925" cy="2447925"/>
    <xdr:pic>
      <xdr:nvPicPr>
        <xdr:cNvPr id="372" name="Рисунок 371">
          <a:extLst>
            <a:ext uri="{FF2B5EF4-FFF2-40B4-BE49-F238E27FC236}">
              <a16:creationId xmlns:a16="http://schemas.microsoft.com/office/drawing/2014/main" id="{00000000-0008-0000-0100-00007401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8467725" y="30613350"/>
          <a:ext cx="2447925" cy="2447925"/>
        </a:xfrm>
        <a:prstGeom prst="rect">
          <a:avLst/>
        </a:prstGeom>
      </xdr:spPr>
    </xdr:pic>
    <xdr:clientData/>
  </xdr:oneCellAnchor>
  <xdr:oneCellAnchor>
    <xdr:from>
      <xdr:col>4</xdr:col>
      <xdr:colOff>9525</xdr:colOff>
      <xdr:row>14</xdr:row>
      <xdr:rowOff>95250</xdr:rowOff>
    </xdr:from>
    <xdr:ext cx="2447925" cy="2447925"/>
    <xdr:pic>
      <xdr:nvPicPr>
        <xdr:cNvPr id="373" name="Рисунок 372">
          <a:extLst>
            <a:ext uri="{FF2B5EF4-FFF2-40B4-BE49-F238E27FC236}">
              <a16:creationId xmlns:a16="http://schemas.microsoft.com/office/drawing/2014/main" id="{00000000-0008-0000-0100-00007501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8467725" y="33480375"/>
          <a:ext cx="2447925" cy="2447925"/>
        </a:xfrm>
        <a:prstGeom prst="rect">
          <a:avLst/>
        </a:prstGeom>
      </xdr:spPr>
    </xdr:pic>
    <xdr:clientData/>
  </xdr:oneCellAnchor>
  <xdr:oneCellAnchor>
    <xdr:from>
      <xdr:col>4</xdr:col>
      <xdr:colOff>19050</xdr:colOff>
      <xdr:row>15</xdr:row>
      <xdr:rowOff>28575</xdr:rowOff>
    </xdr:from>
    <xdr:ext cx="2428875" cy="2428875"/>
    <xdr:pic>
      <xdr:nvPicPr>
        <xdr:cNvPr id="374" name="Рисунок 373">
          <a:extLst>
            <a:ext uri="{FF2B5EF4-FFF2-40B4-BE49-F238E27FC236}">
              <a16:creationId xmlns:a16="http://schemas.microsoft.com/office/drawing/2014/main" id="{00000000-0008-0000-0100-00007601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477250" y="36328350"/>
          <a:ext cx="2428875" cy="2428875"/>
        </a:xfrm>
        <a:prstGeom prst="rect">
          <a:avLst/>
        </a:prstGeom>
      </xdr:spPr>
    </xdr:pic>
    <xdr:clientData/>
  </xdr:oneCellAnchor>
  <xdr:oneCellAnchor>
    <xdr:from>
      <xdr:col>4</xdr:col>
      <xdr:colOff>38100</xdr:colOff>
      <xdr:row>28</xdr:row>
      <xdr:rowOff>95250</xdr:rowOff>
    </xdr:from>
    <xdr:ext cx="2409825" cy="2409825"/>
    <xdr:pic>
      <xdr:nvPicPr>
        <xdr:cNvPr id="375" name="Рисунок 374">
          <a:extLst>
            <a:ext uri="{FF2B5EF4-FFF2-40B4-BE49-F238E27FC236}">
              <a16:creationId xmlns:a16="http://schemas.microsoft.com/office/drawing/2014/main" id="{00000000-0008-0000-0100-00007701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496300" y="74285475"/>
          <a:ext cx="2409825" cy="2409825"/>
        </a:xfrm>
        <a:prstGeom prst="rect">
          <a:avLst/>
        </a:prstGeom>
      </xdr:spPr>
    </xdr:pic>
    <xdr:clientData/>
  </xdr:oneCellAnchor>
  <xdr:oneCellAnchor>
    <xdr:from>
      <xdr:col>4</xdr:col>
      <xdr:colOff>19050</xdr:colOff>
      <xdr:row>29</xdr:row>
      <xdr:rowOff>161925</xdr:rowOff>
    </xdr:from>
    <xdr:ext cx="2438400" cy="2438400"/>
    <xdr:pic>
      <xdr:nvPicPr>
        <xdr:cNvPr id="376" name="Рисунок 375">
          <a:extLst>
            <a:ext uri="{FF2B5EF4-FFF2-40B4-BE49-F238E27FC236}">
              <a16:creationId xmlns:a16="http://schemas.microsoft.com/office/drawing/2014/main" id="{00000000-0008-0000-0100-00007801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477250" y="77266800"/>
          <a:ext cx="2438400" cy="2438400"/>
        </a:xfrm>
        <a:prstGeom prst="rect">
          <a:avLst/>
        </a:prstGeom>
      </xdr:spPr>
    </xdr:pic>
    <xdr:clientData/>
  </xdr:oneCellAnchor>
  <xdr:oneCellAnchor>
    <xdr:from>
      <xdr:col>4</xdr:col>
      <xdr:colOff>19050</xdr:colOff>
      <xdr:row>30</xdr:row>
      <xdr:rowOff>85725</xdr:rowOff>
    </xdr:from>
    <xdr:ext cx="2447925" cy="2447925"/>
    <xdr:pic>
      <xdr:nvPicPr>
        <xdr:cNvPr id="377" name="Рисунок 376">
          <a:extLst>
            <a:ext uri="{FF2B5EF4-FFF2-40B4-BE49-F238E27FC236}">
              <a16:creationId xmlns:a16="http://schemas.microsoft.com/office/drawing/2014/main" id="{00000000-0008-0000-0100-00007901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477250" y="80105250"/>
          <a:ext cx="2447925" cy="2447925"/>
        </a:xfrm>
        <a:prstGeom prst="rect">
          <a:avLst/>
        </a:prstGeom>
      </xdr:spPr>
    </xdr:pic>
    <xdr:clientData/>
  </xdr:oneCellAnchor>
  <xdr:oneCellAnchor>
    <xdr:from>
      <xdr:col>4</xdr:col>
      <xdr:colOff>47625</xdr:colOff>
      <xdr:row>31</xdr:row>
      <xdr:rowOff>152400</xdr:rowOff>
    </xdr:from>
    <xdr:ext cx="2409825" cy="2409825"/>
    <xdr:pic>
      <xdr:nvPicPr>
        <xdr:cNvPr id="378" name="Рисунок 377">
          <a:extLst>
            <a:ext uri="{FF2B5EF4-FFF2-40B4-BE49-F238E27FC236}">
              <a16:creationId xmlns:a16="http://schemas.microsoft.com/office/drawing/2014/main" id="{00000000-0008-0000-0100-00007A01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505825" y="83086575"/>
          <a:ext cx="2409825" cy="2409825"/>
        </a:xfrm>
        <a:prstGeom prst="rect">
          <a:avLst/>
        </a:prstGeom>
      </xdr:spPr>
    </xdr:pic>
    <xdr:clientData/>
  </xdr:oneCellAnchor>
  <xdr:oneCellAnchor>
    <xdr:from>
      <xdr:col>4</xdr:col>
      <xdr:colOff>76200</xdr:colOff>
      <xdr:row>12</xdr:row>
      <xdr:rowOff>161925</xdr:rowOff>
    </xdr:from>
    <xdr:ext cx="2381250" cy="2381250"/>
    <xdr:pic>
      <xdr:nvPicPr>
        <xdr:cNvPr id="379" name="Рисунок 378">
          <a:extLst>
            <a:ext uri="{FF2B5EF4-FFF2-40B4-BE49-F238E27FC236}">
              <a16:creationId xmlns:a16="http://schemas.microsoft.com/office/drawing/2014/main" id="{00000000-0008-0000-0100-00007B01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534400" y="27717750"/>
          <a:ext cx="2381250" cy="2381250"/>
        </a:xfrm>
        <a:prstGeom prst="rect">
          <a:avLst/>
        </a:prstGeom>
      </xdr:spPr>
    </xdr:pic>
    <xdr:clientData/>
  </xdr:oneCellAnchor>
  <xdr:oneCellAnchor>
    <xdr:from>
      <xdr:col>4</xdr:col>
      <xdr:colOff>38100</xdr:colOff>
      <xdr:row>11</xdr:row>
      <xdr:rowOff>123825</xdr:rowOff>
    </xdr:from>
    <xdr:ext cx="2438400" cy="2438400"/>
    <xdr:pic>
      <xdr:nvPicPr>
        <xdr:cNvPr id="380" name="Рисунок 379">
          <a:extLst>
            <a:ext uri="{FF2B5EF4-FFF2-40B4-BE49-F238E27FC236}">
              <a16:creationId xmlns:a16="http://schemas.microsoft.com/office/drawing/2014/main" id="{00000000-0008-0000-0100-00007C01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8496300" y="24765000"/>
          <a:ext cx="2438400" cy="2438400"/>
        </a:xfrm>
        <a:prstGeom prst="rect">
          <a:avLst/>
        </a:prstGeom>
      </xdr:spPr>
    </xdr:pic>
    <xdr:clientData/>
  </xdr:oneCellAnchor>
  <xdr:oneCellAnchor>
    <xdr:from>
      <xdr:col>4</xdr:col>
      <xdr:colOff>38100</xdr:colOff>
      <xdr:row>16</xdr:row>
      <xdr:rowOff>152400</xdr:rowOff>
    </xdr:from>
    <xdr:ext cx="2409825" cy="2409825"/>
    <xdr:pic>
      <xdr:nvPicPr>
        <xdr:cNvPr id="381" name="Рисунок 380">
          <a:extLst>
            <a:ext uri="{FF2B5EF4-FFF2-40B4-BE49-F238E27FC236}">
              <a16:creationId xmlns:a16="http://schemas.microsoft.com/office/drawing/2014/main" id="{00000000-0008-0000-0100-00007D01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496300" y="39366825"/>
          <a:ext cx="2409825" cy="2409825"/>
        </a:xfrm>
        <a:prstGeom prst="rect">
          <a:avLst/>
        </a:prstGeom>
      </xdr:spPr>
    </xdr:pic>
    <xdr:clientData/>
  </xdr:oneCellAnchor>
  <xdr:oneCellAnchor>
    <xdr:from>
      <xdr:col>4</xdr:col>
      <xdr:colOff>47625</xdr:colOff>
      <xdr:row>17</xdr:row>
      <xdr:rowOff>123825</xdr:rowOff>
    </xdr:from>
    <xdr:ext cx="2409825" cy="2409825"/>
    <xdr:pic>
      <xdr:nvPicPr>
        <xdr:cNvPr id="382" name="Рисунок 381">
          <a:extLst>
            <a:ext uri="{FF2B5EF4-FFF2-40B4-BE49-F238E27FC236}">
              <a16:creationId xmlns:a16="http://schemas.microsoft.com/office/drawing/2014/main" id="{00000000-0008-0000-0100-00007E01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505825" y="42252900"/>
          <a:ext cx="2409825" cy="2409825"/>
        </a:xfrm>
        <a:prstGeom prst="rect">
          <a:avLst/>
        </a:prstGeom>
      </xdr:spPr>
    </xdr:pic>
    <xdr:clientData/>
  </xdr:oneCellAnchor>
  <xdr:oneCellAnchor>
    <xdr:from>
      <xdr:col>4</xdr:col>
      <xdr:colOff>38100</xdr:colOff>
      <xdr:row>18</xdr:row>
      <xdr:rowOff>123825</xdr:rowOff>
    </xdr:from>
    <xdr:ext cx="2447925" cy="2447925"/>
    <xdr:pic>
      <xdr:nvPicPr>
        <xdr:cNvPr id="383" name="Рисунок 382">
          <a:extLst>
            <a:ext uri="{FF2B5EF4-FFF2-40B4-BE49-F238E27FC236}">
              <a16:creationId xmlns:a16="http://schemas.microsoft.com/office/drawing/2014/main" id="{00000000-0008-0000-0100-00007F01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8496300" y="45167550"/>
          <a:ext cx="2447925" cy="2447925"/>
        </a:xfrm>
        <a:prstGeom prst="rect">
          <a:avLst/>
        </a:prstGeom>
      </xdr:spPr>
    </xdr:pic>
    <xdr:clientData/>
  </xdr:oneCellAnchor>
  <xdr:oneCellAnchor>
    <xdr:from>
      <xdr:col>4</xdr:col>
      <xdr:colOff>19050</xdr:colOff>
      <xdr:row>19</xdr:row>
      <xdr:rowOff>95250</xdr:rowOff>
    </xdr:from>
    <xdr:ext cx="2438400" cy="2438400"/>
    <xdr:pic>
      <xdr:nvPicPr>
        <xdr:cNvPr id="384" name="Рисунок 383">
          <a:extLst>
            <a:ext uri="{FF2B5EF4-FFF2-40B4-BE49-F238E27FC236}">
              <a16:creationId xmlns:a16="http://schemas.microsoft.com/office/drawing/2014/main" id="{00000000-0008-0000-0100-00008001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477250" y="48053625"/>
          <a:ext cx="2438400" cy="2438400"/>
        </a:xfrm>
        <a:prstGeom prst="rect">
          <a:avLst/>
        </a:prstGeom>
      </xdr:spPr>
    </xdr:pic>
    <xdr:clientData/>
  </xdr:oneCellAnchor>
  <xdr:oneCellAnchor>
    <xdr:from>
      <xdr:col>5</xdr:col>
      <xdr:colOff>323850</xdr:colOff>
      <xdr:row>30</xdr:row>
      <xdr:rowOff>95250</xdr:rowOff>
    </xdr:from>
    <xdr:ext cx="2686050" cy="2686050"/>
    <xdr:pic>
      <xdr:nvPicPr>
        <xdr:cNvPr id="385" name="Рисунок 384">
          <a:extLst>
            <a:ext uri="{FF2B5EF4-FFF2-40B4-BE49-F238E27FC236}">
              <a16:creationId xmlns:a16="http://schemas.microsoft.com/office/drawing/2014/main" id="{00000000-0008-0000-0100-00008101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1210925" y="80114775"/>
          <a:ext cx="2686050" cy="2686050"/>
        </a:xfrm>
        <a:prstGeom prst="rect">
          <a:avLst/>
        </a:prstGeom>
      </xdr:spPr>
    </xdr:pic>
    <xdr:clientData/>
  </xdr:oneCellAnchor>
  <xdr:oneCellAnchor>
    <xdr:from>
      <xdr:col>5</xdr:col>
      <xdr:colOff>342900</xdr:colOff>
      <xdr:row>31</xdr:row>
      <xdr:rowOff>28575</xdr:rowOff>
    </xdr:from>
    <xdr:ext cx="2733675" cy="2733675"/>
    <xdr:pic>
      <xdr:nvPicPr>
        <xdr:cNvPr id="386" name="Рисунок 385">
          <a:extLst>
            <a:ext uri="{FF2B5EF4-FFF2-40B4-BE49-F238E27FC236}">
              <a16:creationId xmlns:a16="http://schemas.microsoft.com/office/drawing/2014/main" id="{00000000-0008-0000-0100-00008201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1229975" y="82962750"/>
          <a:ext cx="2733675" cy="2733675"/>
        </a:xfrm>
        <a:prstGeom prst="rect">
          <a:avLst/>
        </a:prstGeom>
      </xdr:spPr>
    </xdr:pic>
    <xdr:clientData/>
  </xdr:oneCellAnchor>
  <xdr:oneCellAnchor>
    <xdr:from>
      <xdr:col>5</xdr:col>
      <xdr:colOff>276225</xdr:colOff>
      <xdr:row>29</xdr:row>
      <xdr:rowOff>38100</xdr:rowOff>
    </xdr:from>
    <xdr:ext cx="2705100" cy="2705100"/>
    <xdr:pic>
      <xdr:nvPicPr>
        <xdr:cNvPr id="387" name="Рисунок 386">
          <a:extLst>
            <a:ext uri="{FF2B5EF4-FFF2-40B4-BE49-F238E27FC236}">
              <a16:creationId xmlns:a16="http://schemas.microsoft.com/office/drawing/2014/main" id="{00000000-0008-0000-0100-00008301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1163300" y="77142975"/>
          <a:ext cx="2705100" cy="2705100"/>
        </a:xfrm>
        <a:prstGeom prst="rect">
          <a:avLst/>
        </a:prstGeom>
      </xdr:spPr>
    </xdr:pic>
    <xdr:clientData/>
  </xdr:oneCellAnchor>
  <xdr:oneCellAnchor>
    <xdr:from>
      <xdr:col>5</xdr:col>
      <xdr:colOff>523875</xdr:colOff>
      <xdr:row>28</xdr:row>
      <xdr:rowOff>123825</xdr:rowOff>
    </xdr:from>
    <xdr:ext cx="2381250" cy="2381250"/>
    <xdr:pic>
      <xdr:nvPicPr>
        <xdr:cNvPr id="388" name="Рисунок 387">
          <a:extLst>
            <a:ext uri="{FF2B5EF4-FFF2-40B4-BE49-F238E27FC236}">
              <a16:creationId xmlns:a16="http://schemas.microsoft.com/office/drawing/2014/main" id="{00000000-0008-0000-0100-00008401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1410950" y="74314050"/>
          <a:ext cx="2381250" cy="2381250"/>
        </a:xfrm>
        <a:prstGeom prst="rect">
          <a:avLst/>
        </a:prstGeom>
      </xdr:spPr>
    </xdr:pic>
    <xdr:clientData/>
  </xdr:oneCellAnchor>
  <xdr:oneCellAnchor>
    <xdr:from>
      <xdr:col>5</xdr:col>
      <xdr:colOff>495300</xdr:colOff>
      <xdr:row>24</xdr:row>
      <xdr:rowOff>95250</xdr:rowOff>
    </xdr:from>
    <xdr:ext cx="2495550" cy="2495550"/>
    <xdr:pic>
      <xdr:nvPicPr>
        <xdr:cNvPr id="389" name="Рисунок 388">
          <a:extLst>
            <a:ext uri="{FF2B5EF4-FFF2-40B4-BE49-F238E27FC236}">
              <a16:creationId xmlns:a16="http://schemas.microsoft.com/office/drawing/2014/main" id="{00000000-0008-0000-0100-00008501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1382375" y="62626875"/>
          <a:ext cx="2495550" cy="2495550"/>
        </a:xfrm>
        <a:prstGeom prst="rect">
          <a:avLst/>
        </a:prstGeom>
      </xdr:spPr>
    </xdr:pic>
    <xdr:clientData/>
  </xdr:oneCellAnchor>
  <xdr:oneCellAnchor>
    <xdr:from>
      <xdr:col>5</xdr:col>
      <xdr:colOff>533400</xdr:colOff>
      <xdr:row>25</xdr:row>
      <xdr:rowOff>57150</xdr:rowOff>
    </xdr:from>
    <xdr:ext cx="2495550" cy="2495550"/>
    <xdr:pic>
      <xdr:nvPicPr>
        <xdr:cNvPr id="390" name="Рисунок 389">
          <a:extLst>
            <a:ext uri="{FF2B5EF4-FFF2-40B4-BE49-F238E27FC236}">
              <a16:creationId xmlns:a16="http://schemas.microsoft.com/office/drawing/2014/main" id="{00000000-0008-0000-0100-00008601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420475" y="65503425"/>
          <a:ext cx="2495550" cy="2495550"/>
        </a:xfrm>
        <a:prstGeom prst="rect">
          <a:avLst/>
        </a:prstGeom>
      </xdr:spPr>
    </xdr:pic>
    <xdr:clientData/>
  </xdr:oneCellAnchor>
  <xdr:oneCellAnchor>
    <xdr:from>
      <xdr:col>5</xdr:col>
      <xdr:colOff>523875</xdr:colOff>
      <xdr:row>27</xdr:row>
      <xdr:rowOff>123825</xdr:rowOff>
    </xdr:from>
    <xdr:ext cx="2409825" cy="2409825"/>
    <xdr:pic>
      <xdr:nvPicPr>
        <xdr:cNvPr id="391" name="Рисунок 390">
          <a:extLst>
            <a:ext uri="{FF2B5EF4-FFF2-40B4-BE49-F238E27FC236}">
              <a16:creationId xmlns:a16="http://schemas.microsoft.com/office/drawing/2014/main" id="{00000000-0008-0000-0100-00008701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410950" y="71399400"/>
          <a:ext cx="2409825" cy="2409825"/>
        </a:xfrm>
        <a:prstGeom prst="rect">
          <a:avLst/>
        </a:prstGeom>
      </xdr:spPr>
    </xdr:pic>
    <xdr:clientData/>
  </xdr:oneCellAnchor>
  <xdr:oneCellAnchor>
    <xdr:from>
      <xdr:col>5</xdr:col>
      <xdr:colOff>561975</xdr:colOff>
      <xdr:row>26</xdr:row>
      <xdr:rowOff>95250</xdr:rowOff>
    </xdr:from>
    <xdr:ext cx="2438400" cy="2438400"/>
    <xdr:pic>
      <xdr:nvPicPr>
        <xdr:cNvPr id="392" name="Рисунок 391">
          <a:extLst>
            <a:ext uri="{FF2B5EF4-FFF2-40B4-BE49-F238E27FC236}">
              <a16:creationId xmlns:a16="http://schemas.microsoft.com/office/drawing/2014/main" id="{00000000-0008-0000-0100-00008801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1449050" y="68456175"/>
          <a:ext cx="2438400" cy="2438400"/>
        </a:xfrm>
        <a:prstGeom prst="rect">
          <a:avLst/>
        </a:prstGeom>
      </xdr:spPr>
    </xdr:pic>
    <xdr:clientData/>
  </xdr:oneCellAnchor>
  <xdr:oneCellAnchor>
    <xdr:from>
      <xdr:col>5</xdr:col>
      <xdr:colOff>561975</xdr:colOff>
      <xdr:row>23</xdr:row>
      <xdr:rowOff>152400</xdr:rowOff>
    </xdr:from>
    <xdr:ext cx="2381250" cy="2381250"/>
    <xdr:pic>
      <xdr:nvPicPr>
        <xdr:cNvPr id="393" name="Рисунок 392">
          <a:extLst>
            <a:ext uri="{FF2B5EF4-FFF2-40B4-BE49-F238E27FC236}">
              <a16:creationId xmlns:a16="http://schemas.microsoft.com/office/drawing/2014/main" id="{00000000-0008-0000-0100-00008901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1449050" y="59769375"/>
          <a:ext cx="2381250" cy="2381250"/>
        </a:xfrm>
        <a:prstGeom prst="rect">
          <a:avLst/>
        </a:prstGeom>
      </xdr:spPr>
    </xdr:pic>
    <xdr:clientData/>
  </xdr:oneCellAnchor>
  <xdr:oneCellAnchor>
    <xdr:from>
      <xdr:col>5</xdr:col>
      <xdr:colOff>561975</xdr:colOff>
      <xdr:row>22</xdr:row>
      <xdr:rowOff>142875</xdr:rowOff>
    </xdr:from>
    <xdr:ext cx="2447925" cy="2447925"/>
    <xdr:pic>
      <xdr:nvPicPr>
        <xdr:cNvPr id="394" name="Рисунок 393">
          <a:extLst>
            <a:ext uri="{FF2B5EF4-FFF2-40B4-BE49-F238E27FC236}">
              <a16:creationId xmlns:a16="http://schemas.microsoft.com/office/drawing/2014/main" id="{00000000-0008-0000-0100-00008A01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1449050" y="56845200"/>
          <a:ext cx="2447925" cy="2447925"/>
        </a:xfrm>
        <a:prstGeom prst="rect">
          <a:avLst/>
        </a:prstGeom>
      </xdr:spPr>
    </xdr:pic>
    <xdr:clientData/>
  </xdr:oneCellAnchor>
  <xdr:oneCellAnchor>
    <xdr:from>
      <xdr:col>5</xdr:col>
      <xdr:colOff>600075</xdr:colOff>
      <xdr:row>21</xdr:row>
      <xdr:rowOff>161925</xdr:rowOff>
    </xdr:from>
    <xdr:ext cx="2362200" cy="2362200"/>
    <xdr:pic>
      <xdr:nvPicPr>
        <xdr:cNvPr id="395" name="Рисунок 394">
          <a:extLst>
            <a:ext uri="{FF2B5EF4-FFF2-40B4-BE49-F238E27FC236}">
              <a16:creationId xmlns:a16="http://schemas.microsoft.com/office/drawing/2014/main" id="{00000000-0008-0000-0100-00008B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1487150" y="53949600"/>
          <a:ext cx="2362200" cy="2362200"/>
        </a:xfrm>
        <a:prstGeom prst="rect">
          <a:avLst/>
        </a:prstGeom>
      </xdr:spPr>
    </xdr:pic>
    <xdr:clientData/>
  </xdr:oneCellAnchor>
  <xdr:oneCellAnchor>
    <xdr:from>
      <xdr:col>5</xdr:col>
      <xdr:colOff>561975</xdr:colOff>
      <xdr:row>20</xdr:row>
      <xdr:rowOff>161925</xdr:rowOff>
    </xdr:from>
    <xdr:ext cx="2371725" cy="2371725"/>
    <xdr:pic>
      <xdr:nvPicPr>
        <xdr:cNvPr id="396" name="Рисунок 395">
          <a:extLst>
            <a:ext uri="{FF2B5EF4-FFF2-40B4-BE49-F238E27FC236}">
              <a16:creationId xmlns:a16="http://schemas.microsoft.com/office/drawing/2014/main" id="{00000000-0008-0000-0100-00008C01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1449050" y="51034950"/>
          <a:ext cx="2371725" cy="2371725"/>
        </a:xfrm>
        <a:prstGeom prst="rect">
          <a:avLst/>
        </a:prstGeom>
      </xdr:spPr>
    </xdr:pic>
    <xdr:clientData/>
  </xdr:oneCellAnchor>
  <xdr:oneCellAnchor>
    <xdr:from>
      <xdr:col>5</xdr:col>
      <xdr:colOff>495300</xdr:colOff>
      <xdr:row>18</xdr:row>
      <xdr:rowOff>209550</xdr:rowOff>
    </xdr:from>
    <xdr:ext cx="2295525" cy="2295525"/>
    <xdr:pic>
      <xdr:nvPicPr>
        <xdr:cNvPr id="397" name="Рисунок 396">
          <a:extLst>
            <a:ext uri="{FF2B5EF4-FFF2-40B4-BE49-F238E27FC236}">
              <a16:creationId xmlns:a16="http://schemas.microsoft.com/office/drawing/2014/main" id="{00000000-0008-0000-0100-00008D01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1382375" y="45253275"/>
          <a:ext cx="2295525" cy="2295525"/>
        </a:xfrm>
        <a:prstGeom prst="rect">
          <a:avLst/>
        </a:prstGeom>
      </xdr:spPr>
    </xdr:pic>
    <xdr:clientData/>
  </xdr:oneCellAnchor>
  <xdr:oneCellAnchor>
    <xdr:from>
      <xdr:col>5</xdr:col>
      <xdr:colOff>457200</xdr:colOff>
      <xdr:row>19</xdr:row>
      <xdr:rowOff>142875</xdr:rowOff>
    </xdr:from>
    <xdr:ext cx="2438400" cy="2438400"/>
    <xdr:pic>
      <xdr:nvPicPr>
        <xdr:cNvPr id="398" name="Рисунок 397">
          <a:extLst>
            <a:ext uri="{FF2B5EF4-FFF2-40B4-BE49-F238E27FC236}">
              <a16:creationId xmlns:a16="http://schemas.microsoft.com/office/drawing/2014/main" id="{00000000-0008-0000-0100-00008E01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1344275" y="48101250"/>
          <a:ext cx="2438400" cy="2438400"/>
        </a:xfrm>
        <a:prstGeom prst="rect">
          <a:avLst/>
        </a:prstGeom>
      </xdr:spPr>
    </xdr:pic>
    <xdr:clientData/>
  </xdr:oneCellAnchor>
  <xdr:oneCellAnchor>
    <xdr:from>
      <xdr:col>5</xdr:col>
      <xdr:colOff>371475</xdr:colOff>
      <xdr:row>17</xdr:row>
      <xdr:rowOff>123825</xdr:rowOff>
    </xdr:from>
    <xdr:ext cx="2400300" cy="2400300"/>
    <xdr:pic>
      <xdr:nvPicPr>
        <xdr:cNvPr id="399" name="Рисунок 398">
          <a:extLst>
            <a:ext uri="{FF2B5EF4-FFF2-40B4-BE49-F238E27FC236}">
              <a16:creationId xmlns:a16="http://schemas.microsoft.com/office/drawing/2014/main" id="{00000000-0008-0000-0100-00008F01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1258550" y="42252900"/>
          <a:ext cx="2400300" cy="2400300"/>
        </a:xfrm>
        <a:prstGeom prst="rect">
          <a:avLst/>
        </a:prstGeom>
      </xdr:spPr>
    </xdr:pic>
    <xdr:clientData/>
  </xdr:oneCellAnchor>
  <xdr:oneCellAnchor>
    <xdr:from>
      <xdr:col>5</xdr:col>
      <xdr:colOff>381000</xdr:colOff>
      <xdr:row>16</xdr:row>
      <xdr:rowOff>142875</xdr:rowOff>
    </xdr:from>
    <xdr:ext cx="2381250" cy="2381250"/>
    <xdr:pic>
      <xdr:nvPicPr>
        <xdr:cNvPr id="400" name="Рисунок 399">
          <a:extLst>
            <a:ext uri="{FF2B5EF4-FFF2-40B4-BE49-F238E27FC236}">
              <a16:creationId xmlns:a16="http://schemas.microsoft.com/office/drawing/2014/main" id="{00000000-0008-0000-0100-00009001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1268075" y="39357300"/>
          <a:ext cx="2381250" cy="2381250"/>
        </a:xfrm>
        <a:prstGeom prst="rect">
          <a:avLst/>
        </a:prstGeom>
      </xdr:spPr>
    </xdr:pic>
    <xdr:clientData/>
  </xdr:oneCellAnchor>
  <xdr:oneCellAnchor>
    <xdr:from>
      <xdr:col>5</xdr:col>
      <xdr:colOff>476250</xdr:colOff>
      <xdr:row>15</xdr:row>
      <xdr:rowOff>209550</xdr:rowOff>
    </xdr:from>
    <xdr:ext cx="2190750" cy="2190750"/>
    <xdr:pic>
      <xdr:nvPicPr>
        <xdr:cNvPr id="401" name="Рисунок 400">
          <a:extLst>
            <a:ext uri="{FF2B5EF4-FFF2-40B4-BE49-F238E27FC236}">
              <a16:creationId xmlns:a16="http://schemas.microsoft.com/office/drawing/2014/main" id="{00000000-0008-0000-0100-00009101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1363325" y="36509325"/>
          <a:ext cx="2190750" cy="2190750"/>
        </a:xfrm>
        <a:prstGeom prst="rect">
          <a:avLst/>
        </a:prstGeom>
      </xdr:spPr>
    </xdr:pic>
    <xdr:clientData/>
  </xdr:oneCellAnchor>
  <xdr:oneCellAnchor>
    <xdr:from>
      <xdr:col>5</xdr:col>
      <xdr:colOff>466725</xdr:colOff>
      <xdr:row>14</xdr:row>
      <xdr:rowOff>142875</xdr:rowOff>
    </xdr:from>
    <xdr:ext cx="2438400" cy="2438400"/>
    <xdr:pic>
      <xdr:nvPicPr>
        <xdr:cNvPr id="402" name="Рисунок 401">
          <a:extLst>
            <a:ext uri="{FF2B5EF4-FFF2-40B4-BE49-F238E27FC236}">
              <a16:creationId xmlns:a16="http://schemas.microsoft.com/office/drawing/2014/main" id="{00000000-0008-0000-0100-00009201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1353800" y="33528000"/>
          <a:ext cx="2438400" cy="2438400"/>
        </a:xfrm>
        <a:prstGeom prst="rect">
          <a:avLst/>
        </a:prstGeom>
      </xdr:spPr>
    </xdr:pic>
    <xdr:clientData/>
  </xdr:oneCellAnchor>
  <xdr:oneCellAnchor>
    <xdr:from>
      <xdr:col>5</xdr:col>
      <xdr:colOff>523875</xdr:colOff>
      <xdr:row>13</xdr:row>
      <xdr:rowOff>161925</xdr:rowOff>
    </xdr:from>
    <xdr:ext cx="2381250" cy="2381250"/>
    <xdr:pic>
      <xdr:nvPicPr>
        <xdr:cNvPr id="403" name="Рисунок 402">
          <a:extLst>
            <a:ext uri="{FF2B5EF4-FFF2-40B4-BE49-F238E27FC236}">
              <a16:creationId xmlns:a16="http://schemas.microsoft.com/office/drawing/2014/main" id="{00000000-0008-0000-0100-00009301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1410950" y="30632400"/>
          <a:ext cx="2381250" cy="2381250"/>
        </a:xfrm>
        <a:prstGeom prst="rect">
          <a:avLst/>
        </a:prstGeom>
      </xdr:spPr>
    </xdr:pic>
    <xdr:clientData/>
  </xdr:oneCellAnchor>
  <xdr:oneCellAnchor>
    <xdr:from>
      <xdr:col>5</xdr:col>
      <xdr:colOff>542925</xdr:colOff>
      <xdr:row>12</xdr:row>
      <xdr:rowOff>180975</xdr:rowOff>
    </xdr:from>
    <xdr:ext cx="2295525" cy="2295525"/>
    <xdr:pic>
      <xdr:nvPicPr>
        <xdr:cNvPr id="404" name="Рисунок 403">
          <a:extLst>
            <a:ext uri="{FF2B5EF4-FFF2-40B4-BE49-F238E27FC236}">
              <a16:creationId xmlns:a16="http://schemas.microsoft.com/office/drawing/2014/main" id="{00000000-0008-0000-0100-00009401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1430000" y="27736800"/>
          <a:ext cx="2295525" cy="2295525"/>
        </a:xfrm>
        <a:prstGeom prst="rect">
          <a:avLst/>
        </a:prstGeom>
      </xdr:spPr>
    </xdr:pic>
    <xdr:clientData/>
  </xdr:oneCellAnchor>
  <xdr:oneCellAnchor>
    <xdr:from>
      <xdr:col>5</xdr:col>
      <xdr:colOff>523875</xdr:colOff>
      <xdr:row>11</xdr:row>
      <xdr:rowOff>161925</xdr:rowOff>
    </xdr:from>
    <xdr:ext cx="2428875" cy="2428875"/>
    <xdr:pic>
      <xdr:nvPicPr>
        <xdr:cNvPr id="405" name="Рисунок 404">
          <a:extLst>
            <a:ext uri="{FF2B5EF4-FFF2-40B4-BE49-F238E27FC236}">
              <a16:creationId xmlns:a16="http://schemas.microsoft.com/office/drawing/2014/main" id="{00000000-0008-0000-0100-00009501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1410950" y="24803100"/>
          <a:ext cx="2428875" cy="2428875"/>
        </a:xfrm>
        <a:prstGeom prst="rect">
          <a:avLst/>
        </a:prstGeom>
      </xdr:spPr>
    </xdr:pic>
    <xdr:clientData/>
  </xdr:oneCellAnchor>
  <xdr:oneCellAnchor>
    <xdr:from>
      <xdr:col>5</xdr:col>
      <xdr:colOff>428625</xdr:colOff>
      <xdr:row>9</xdr:row>
      <xdr:rowOff>38100</xdr:rowOff>
    </xdr:from>
    <xdr:ext cx="2562225" cy="2562225"/>
    <xdr:pic>
      <xdr:nvPicPr>
        <xdr:cNvPr id="406" name="Рисунок 405">
          <a:extLst>
            <a:ext uri="{FF2B5EF4-FFF2-40B4-BE49-F238E27FC236}">
              <a16:creationId xmlns:a16="http://schemas.microsoft.com/office/drawing/2014/main" id="{00000000-0008-0000-0100-00009601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1315700" y="18849975"/>
          <a:ext cx="2562225" cy="2562225"/>
        </a:xfrm>
        <a:prstGeom prst="rect">
          <a:avLst/>
        </a:prstGeom>
      </xdr:spPr>
    </xdr:pic>
    <xdr:clientData/>
  </xdr:oneCellAnchor>
  <xdr:oneCellAnchor>
    <xdr:from>
      <xdr:col>5</xdr:col>
      <xdr:colOff>419100</xdr:colOff>
      <xdr:row>8</xdr:row>
      <xdr:rowOff>95250</xdr:rowOff>
    </xdr:from>
    <xdr:ext cx="2438400" cy="2438400"/>
    <xdr:pic>
      <xdr:nvPicPr>
        <xdr:cNvPr id="407" name="Рисунок 406">
          <a:extLst>
            <a:ext uri="{FF2B5EF4-FFF2-40B4-BE49-F238E27FC236}">
              <a16:creationId xmlns:a16="http://schemas.microsoft.com/office/drawing/2014/main" id="{00000000-0008-0000-0100-00009701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1306175" y="15992475"/>
          <a:ext cx="2438400" cy="2438400"/>
        </a:xfrm>
        <a:prstGeom prst="rect">
          <a:avLst/>
        </a:prstGeom>
      </xdr:spPr>
    </xdr:pic>
    <xdr:clientData/>
  </xdr:oneCellAnchor>
  <xdr:oneCellAnchor>
    <xdr:from>
      <xdr:col>5</xdr:col>
      <xdr:colOff>523875</xdr:colOff>
      <xdr:row>7</xdr:row>
      <xdr:rowOff>95250</xdr:rowOff>
    </xdr:from>
    <xdr:ext cx="2466975" cy="2466975"/>
    <xdr:pic>
      <xdr:nvPicPr>
        <xdr:cNvPr id="408" name="Рисунок 407">
          <a:extLst>
            <a:ext uri="{FF2B5EF4-FFF2-40B4-BE49-F238E27FC236}">
              <a16:creationId xmlns:a16="http://schemas.microsoft.com/office/drawing/2014/main" id="{00000000-0008-0000-0100-00009801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1410950" y="13077825"/>
          <a:ext cx="2466975" cy="2466975"/>
        </a:xfrm>
        <a:prstGeom prst="rect">
          <a:avLst/>
        </a:prstGeom>
      </xdr:spPr>
    </xdr:pic>
    <xdr:clientData/>
  </xdr:oneCellAnchor>
  <xdr:oneCellAnchor>
    <xdr:from>
      <xdr:col>5</xdr:col>
      <xdr:colOff>581025</xdr:colOff>
      <xdr:row>6</xdr:row>
      <xdr:rowOff>142875</xdr:rowOff>
    </xdr:from>
    <xdr:ext cx="2362200" cy="2362200"/>
    <xdr:pic>
      <xdr:nvPicPr>
        <xdr:cNvPr id="409" name="Рисунок 408">
          <a:extLst>
            <a:ext uri="{FF2B5EF4-FFF2-40B4-BE49-F238E27FC236}">
              <a16:creationId xmlns:a16="http://schemas.microsoft.com/office/drawing/2014/main" id="{00000000-0008-0000-0100-00009901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1468100" y="10210800"/>
          <a:ext cx="2362200" cy="2362200"/>
        </a:xfrm>
        <a:prstGeom prst="rect">
          <a:avLst/>
        </a:prstGeom>
      </xdr:spPr>
    </xdr:pic>
    <xdr:clientData/>
  </xdr:oneCellAnchor>
  <xdr:oneCellAnchor>
    <xdr:from>
      <xdr:col>5</xdr:col>
      <xdr:colOff>533400</xdr:colOff>
      <xdr:row>5</xdr:row>
      <xdr:rowOff>85725</xdr:rowOff>
    </xdr:from>
    <xdr:ext cx="2466975" cy="2466975"/>
    <xdr:pic>
      <xdr:nvPicPr>
        <xdr:cNvPr id="410" name="Рисунок 409">
          <a:extLst>
            <a:ext uri="{FF2B5EF4-FFF2-40B4-BE49-F238E27FC236}">
              <a16:creationId xmlns:a16="http://schemas.microsoft.com/office/drawing/2014/main" id="{00000000-0008-0000-0100-00009A01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1420475" y="7239000"/>
          <a:ext cx="2466975" cy="2466975"/>
        </a:xfrm>
        <a:prstGeom prst="rect">
          <a:avLst/>
        </a:prstGeom>
      </xdr:spPr>
    </xdr:pic>
    <xdr:clientData/>
  </xdr:oneCellAnchor>
  <xdr:oneCellAnchor>
    <xdr:from>
      <xdr:col>5</xdr:col>
      <xdr:colOff>600075</xdr:colOff>
      <xdr:row>4</xdr:row>
      <xdr:rowOff>142875</xdr:rowOff>
    </xdr:from>
    <xdr:ext cx="2400300" cy="2400300"/>
    <xdr:pic>
      <xdr:nvPicPr>
        <xdr:cNvPr id="411" name="Рисунок 410">
          <a:extLst>
            <a:ext uri="{FF2B5EF4-FFF2-40B4-BE49-F238E27FC236}">
              <a16:creationId xmlns:a16="http://schemas.microsoft.com/office/drawing/2014/main" id="{00000000-0008-0000-0100-00009B01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1487150" y="4381500"/>
          <a:ext cx="2400300" cy="2400300"/>
        </a:xfrm>
        <a:prstGeom prst="rect">
          <a:avLst/>
        </a:prstGeom>
      </xdr:spPr>
    </xdr:pic>
    <xdr:clientData/>
  </xdr:oneCellAnchor>
  <xdr:oneCellAnchor>
    <xdr:from>
      <xdr:col>5</xdr:col>
      <xdr:colOff>523875</xdr:colOff>
      <xdr:row>3</xdr:row>
      <xdr:rowOff>161925</xdr:rowOff>
    </xdr:from>
    <xdr:ext cx="2428875" cy="2428875"/>
    <xdr:pic>
      <xdr:nvPicPr>
        <xdr:cNvPr id="412" name="Рисунок 411">
          <a:extLst>
            <a:ext uri="{FF2B5EF4-FFF2-40B4-BE49-F238E27FC236}">
              <a16:creationId xmlns:a16="http://schemas.microsoft.com/office/drawing/2014/main" id="{00000000-0008-0000-0100-00009C01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1410950" y="1485900"/>
          <a:ext cx="2428875" cy="2428875"/>
        </a:xfrm>
        <a:prstGeom prst="rect">
          <a:avLst/>
        </a:prstGeom>
      </xdr:spPr>
    </xdr:pic>
    <xdr:clientData/>
  </xdr:oneCellAnchor>
  <xdr:oneCellAnchor>
    <xdr:from>
      <xdr:col>5</xdr:col>
      <xdr:colOff>409575</xdr:colOff>
      <xdr:row>10</xdr:row>
      <xdr:rowOff>200025</xdr:rowOff>
    </xdr:from>
    <xdr:ext cx="2381250" cy="2381250"/>
    <xdr:pic>
      <xdr:nvPicPr>
        <xdr:cNvPr id="413" name="Рисунок 412">
          <a:extLst>
            <a:ext uri="{FF2B5EF4-FFF2-40B4-BE49-F238E27FC236}">
              <a16:creationId xmlns:a16="http://schemas.microsoft.com/office/drawing/2014/main" id="{00000000-0008-0000-0100-00009D01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1296650" y="21926550"/>
          <a:ext cx="2381250" cy="2381250"/>
        </a:xfrm>
        <a:prstGeom prst="rect">
          <a:avLst/>
        </a:prstGeom>
      </xdr:spPr>
    </xdr:pic>
    <xdr:clientData/>
  </xdr:oneCellAnchor>
  <xdr:twoCellAnchor editAs="oneCell">
    <xdr:from>
      <xdr:col>0</xdr:col>
      <xdr:colOff>0</xdr:colOff>
      <xdr:row>1</xdr:row>
      <xdr:rowOff>285750</xdr:rowOff>
    </xdr:from>
    <xdr:to>
      <xdr:col>0</xdr:col>
      <xdr:colOff>1123950</xdr:colOff>
      <xdr:row>2</xdr:row>
      <xdr:rowOff>0</xdr:rowOff>
    </xdr:to>
    <xdr:pic>
      <xdr:nvPicPr>
        <xdr:cNvPr id="414" name="Рисунок 413">
          <a:extLst>
            <a:ext uri="{FF2B5EF4-FFF2-40B4-BE49-F238E27FC236}">
              <a16:creationId xmlns:a16="http://schemas.microsoft.com/office/drawing/2014/main" id="{00000000-0008-0000-0100-00009E01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0" y="466725"/>
          <a:ext cx="1123950"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219075</xdr:colOff>
      <xdr:row>32</xdr:row>
      <xdr:rowOff>123825</xdr:rowOff>
    </xdr:from>
    <xdr:ext cx="2047875" cy="2400300"/>
    <xdr:pic>
      <xdr:nvPicPr>
        <xdr:cNvPr id="62" name="Рисунок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8700" y="85972650"/>
          <a:ext cx="2047875" cy="2400300"/>
        </a:xfrm>
        <a:prstGeom prst="rect">
          <a:avLst/>
        </a:prstGeom>
      </xdr:spPr>
    </xdr:pic>
    <xdr:clientData/>
  </xdr:oneCellAnchor>
  <xdr:oneCellAnchor>
    <xdr:from>
      <xdr:col>5</xdr:col>
      <xdr:colOff>866775</xdr:colOff>
      <xdr:row>32</xdr:row>
      <xdr:rowOff>38100</xdr:rowOff>
    </xdr:from>
    <xdr:ext cx="1371600" cy="2552700"/>
    <xdr:pic>
      <xdr:nvPicPr>
        <xdr:cNvPr id="63" name="Рисунок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25275" y="85886925"/>
          <a:ext cx="1371600" cy="2552700"/>
        </a:xfrm>
        <a:prstGeom prst="rect">
          <a:avLst/>
        </a:prstGeom>
      </xdr:spPr>
    </xdr:pic>
    <xdr:clientData/>
  </xdr:oneCellAnchor>
  <xdr:oneCellAnchor>
    <xdr:from>
      <xdr:col>5</xdr:col>
      <xdr:colOff>923925</xdr:colOff>
      <xdr:row>4</xdr:row>
      <xdr:rowOff>57150</xdr:rowOff>
    </xdr:from>
    <xdr:ext cx="1343025" cy="2533650"/>
    <xdr:pic>
      <xdr:nvPicPr>
        <xdr:cNvPr id="64" name="Рисунок 63">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82425" y="4295775"/>
          <a:ext cx="1343025" cy="2533650"/>
        </a:xfrm>
        <a:prstGeom prst="rect">
          <a:avLst/>
        </a:prstGeom>
      </xdr:spPr>
    </xdr:pic>
    <xdr:clientData/>
  </xdr:oneCellAnchor>
  <xdr:oneCellAnchor>
    <xdr:from>
      <xdr:col>5</xdr:col>
      <xdr:colOff>933450</xdr:colOff>
      <xdr:row>3</xdr:row>
      <xdr:rowOff>38100</xdr:rowOff>
    </xdr:from>
    <xdr:ext cx="1314450" cy="2524125"/>
    <xdr:pic>
      <xdr:nvPicPr>
        <xdr:cNvPr id="65" name="Рисунок 64">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791950" y="1362075"/>
          <a:ext cx="1314450" cy="2524125"/>
        </a:xfrm>
        <a:prstGeom prst="rect">
          <a:avLst/>
        </a:prstGeom>
      </xdr:spPr>
    </xdr:pic>
    <xdr:clientData/>
  </xdr:oneCellAnchor>
  <xdr:oneCellAnchor>
    <xdr:from>
      <xdr:col>5</xdr:col>
      <xdr:colOff>942975</xdr:colOff>
      <xdr:row>5</xdr:row>
      <xdr:rowOff>95250</xdr:rowOff>
    </xdr:from>
    <xdr:ext cx="1314450" cy="2466975"/>
    <xdr:pic>
      <xdr:nvPicPr>
        <xdr:cNvPr id="66" name="Рисунок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801475" y="7248525"/>
          <a:ext cx="1314450" cy="2466975"/>
        </a:xfrm>
        <a:prstGeom prst="rect">
          <a:avLst/>
        </a:prstGeom>
      </xdr:spPr>
    </xdr:pic>
    <xdr:clientData/>
  </xdr:oneCellAnchor>
  <xdr:oneCellAnchor>
    <xdr:from>
      <xdr:col>5</xdr:col>
      <xdr:colOff>933450</xdr:colOff>
      <xdr:row>6</xdr:row>
      <xdr:rowOff>66675</xdr:rowOff>
    </xdr:from>
    <xdr:ext cx="1323975" cy="2524125"/>
    <xdr:pic>
      <xdr:nvPicPr>
        <xdr:cNvPr id="67" name="Рисунок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791950" y="10134600"/>
          <a:ext cx="1323975" cy="2524125"/>
        </a:xfrm>
        <a:prstGeom prst="rect">
          <a:avLst/>
        </a:prstGeom>
      </xdr:spPr>
    </xdr:pic>
    <xdr:clientData/>
  </xdr:oneCellAnchor>
  <xdr:oneCellAnchor>
    <xdr:from>
      <xdr:col>5</xdr:col>
      <xdr:colOff>876300</xdr:colOff>
      <xdr:row>7</xdr:row>
      <xdr:rowOff>47625</xdr:rowOff>
    </xdr:from>
    <xdr:ext cx="1390650" cy="2543175"/>
    <xdr:pic>
      <xdr:nvPicPr>
        <xdr:cNvPr id="68" name="Рисунок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734800" y="13030200"/>
          <a:ext cx="1390650" cy="2543175"/>
        </a:xfrm>
        <a:prstGeom prst="rect">
          <a:avLst/>
        </a:prstGeom>
      </xdr:spPr>
    </xdr:pic>
    <xdr:clientData/>
  </xdr:oneCellAnchor>
  <xdr:oneCellAnchor>
    <xdr:from>
      <xdr:col>5</xdr:col>
      <xdr:colOff>923925</xdr:colOff>
      <xdr:row>8</xdr:row>
      <xdr:rowOff>38100</xdr:rowOff>
    </xdr:from>
    <xdr:ext cx="1343025" cy="2524125"/>
    <xdr:pic>
      <xdr:nvPicPr>
        <xdr:cNvPr id="69" name="Рисунок 68">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782425" y="15935325"/>
          <a:ext cx="1343025" cy="2524125"/>
        </a:xfrm>
        <a:prstGeom prst="rect">
          <a:avLst/>
        </a:prstGeom>
      </xdr:spPr>
    </xdr:pic>
    <xdr:clientData/>
  </xdr:oneCellAnchor>
  <xdr:oneCellAnchor>
    <xdr:from>
      <xdr:col>5</xdr:col>
      <xdr:colOff>971550</xdr:colOff>
      <xdr:row>12</xdr:row>
      <xdr:rowOff>85725</xdr:rowOff>
    </xdr:from>
    <xdr:ext cx="1447800" cy="2524125"/>
    <xdr:pic>
      <xdr:nvPicPr>
        <xdr:cNvPr id="70" name="Рисунок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830050" y="27641550"/>
          <a:ext cx="1447800" cy="2524125"/>
        </a:xfrm>
        <a:prstGeom prst="rect">
          <a:avLst/>
        </a:prstGeom>
      </xdr:spPr>
    </xdr:pic>
    <xdr:clientData/>
  </xdr:oneCellAnchor>
  <xdr:oneCellAnchor>
    <xdr:from>
      <xdr:col>5</xdr:col>
      <xdr:colOff>962025</xdr:colOff>
      <xdr:row>11</xdr:row>
      <xdr:rowOff>57150</xdr:rowOff>
    </xdr:from>
    <xdr:ext cx="1438275" cy="2514600"/>
    <xdr:pic>
      <xdr:nvPicPr>
        <xdr:cNvPr id="71" name="Рисунок 70">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820525" y="24698325"/>
          <a:ext cx="1438275" cy="2514600"/>
        </a:xfrm>
        <a:prstGeom prst="rect">
          <a:avLst/>
        </a:prstGeom>
      </xdr:spPr>
    </xdr:pic>
    <xdr:clientData/>
  </xdr:oneCellAnchor>
  <xdr:oneCellAnchor>
    <xdr:from>
      <xdr:col>5</xdr:col>
      <xdr:colOff>933450</xdr:colOff>
      <xdr:row>10</xdr:row>
      <xdr:rowOff>85725</xdr:rowOff>
    </xdr:from>
    <xdr:ext cx="1438275" cy="2505075"/>
    <xdr:pic>
      <xdr:nvPicPr>
        <xdr:cNvPr id="72" name="Рисунок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791950" y="21812250"/>
          <a:ext cx="1438275" cy="2505075"/>
        </a:xfrm>
        <a:prstGeom prst="rect">
          <a:avLst/>
        </a:prstGeom>
      </xdr:spPr>
    </xdr:pic>
    <xdr:clientData/>
  </xdr:oneCellAnchor>
  <xdr:oneCellAnchor>
    <xdr:from>
      <xdr:col>5</xdr:col>
      <xdr:colOff>904875</xdr:colOff>
      <xdr:row>9</xdr:row>
      <xdr:rowOff>57150</xdr:rowOff>
    </xdr:from>
    <xdr:ext cx="1390650" cy="2505075"/>
    <xdr:pic>
      <xdr:nvPicPr>
        <xdr:cNvPr id="73" name="Рисунок 72">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763375" y="18869025"/>
          <a:ext cx="1390650" cy="2505075"/>
        </a:xfrm>
        <a:prstGeom prst="rect">
          <a:avLst/>
        </a:prstGeom>
      </xdr:spPr>
    </xdr:pic>
    <xdr:clientData/>
  </xdr:oneCellAnchor>
  <xdr:oneCellAnchor>
    <xdr:from>
      <xdr:col>5</xdr:col>
      <xdr:colOff>923925</xdr:colOff>
      <xdr:row>16</xdr:row>
      <xdr:rowOff>66675</xdr:rowOff>
    </xdr:from>
    <xdr:ext cx="1457325" cy="2533650"/>
    <xdr:pic>
      <xdr:nvPicPr>
        <xdr:cNvPr id="74" name="Рисунок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782425" y="39281100"/>
          <a:ext cx="1457325" cy="2533650"/>
        </a:xfrm>
        <a:prstGeom prst="rect">
          <a:avLst/>
        </a:prstGeom>
      </xdr:spPr>
    </xdr:pic>
    <xdr:clientData/>
  </xdr:oneCellAnchor>
  <xdr:oneCellAnchor>
    <xdr:from>
      <xdr:col>5</xdr:col>
      <xdr:colOff>981075</xdr:colOff>
      <xdr:row>15</xdr:row>
      <xdr:rowOff>95250</xdr:rowOff>
    </xdr:from>
    <xdr:ext cx="1362075" cy="2486025"/>
    <xdr:pic>
      <xdr:nvPicPr>
        <xdr:cNvPr id="75" name="Рисунок 74">
          <a:extLst>
            <a:ext uri="{FF2B5EF4-FFF2-40B4-BE49-F238E27FC236}">
              <a16:creationId xmlns:a16="http://schemas.microsoft.com/office/drawing/2014/main" id="{00000000-0008-0000-0200-00004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1839575" y="36395025"/>
          <a:ext cx="1362075" cy="2486025"/>
        </a:xfrm>
        <a:prstGeom prst="rect">
          <a:avLst/>
        </a:prstGeom>
      </xdr:spPr>
    </xdr:pic>
    <xdr:clientData/>
  </xdr:oneCellAnchor>
  <xdr:oneCellAnchor>
    <xdr:from>
      <xdr:col>5</xdr:col>
      <xdr:colOff>990600</xdr:colOff>
      <xdr:row>14</xdr:row>
      <xdr:rowOff>47625</xdr:rowOff>
    </xdr:from>
    <xdr:ext cx="1381125" cy="2543175"/>
    <xdr:pic>
      <xdr:nvPicPr>
        <xdr:cNvPr id="76" name="Рисунок 75">
          <a:extLst>
            <a:ext uri="{FF2B5EF4-FFF2-40B4-BE49-F238E27FC236}">
              <a16:creationId xmlns:a16="http://schemas.microsoft.com/office/drawing/2014/main" id="{00000000-0008-0000-0200-00004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1849100" y="33432750"/>
          <a:ext cx="1381125" cy="2543175"/>
        </a:xfrm>
        <a:prstGeom prst="rect">
          <a:avLst/>
        </a:prstGeom>
      </xdr:spPr>
    </xdr:pic>
    <xdr:clientData/>
  </xdr:oneCellAnchor>
  <xdr:oneCellAnchor>
    <xdr:from>
      <xdr:col>5</xdr:col>
      <xdr:colOff>971550</xdr:colOff>
      <xdr:row>13</xdr:row>
      <xdr:rowOff>38100</xdr:rowOff>
    </xdr:from>
    <xdr:ext cx="1485900" cy="2533650"/>
    <xdr:pic>
      <xdr:nvPicPr>
        <xdr:cNvPr id="77" name="Рисунок 76">
          <a:extLst>
            <a:ext uri="{FF2B5EF4-FFF2-40B4-BE49-F238E27FC236}">
              <a16:creationId xmlns:a16="http://schemas.microsoft.com/office/drawing/2014/main" id="{00000000-0008-0000-0200-00004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1830050" y="30508575"/>
          <a:ext cx="1485900" cy="2533650"/>
        </a:xfrm>
        <a:prstGeom prst="rect">
          <a:avLst/>
        </a:prstGeom>
      </xdr:spPr>
    </xdr:pic>
    <xdr:clientData/>
  </xdr:oneCellAnchor>
  <xdr:oneCellAnchor>
    <xdr:from>
      <xdr:col>5</xdr:col>
      <xdr:colOff>962025</xdr:colOff>
      <xdr:row>18</xdr:row>
      <xdr:rowOff>76200</xdr:rowOff>
    </xdr:from>
    <xdr:ext cx="1419225" cy="2505075"/>
    <xdr:pic>
      <xdr:nvPicPr>
        <xdr:cNvPr id="78" name="Рисунок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820525" y="45119925"/>
          <a:ext cx="1419225" cy="2505075"/>
        </a:xfrm>
        <a:prstGeom prst="rect">
          <a:avLst/>
        </a:prstGeom>
      </xdr:spPr>
    </xdr:pic>
    <xdr:clientData/>
  </xdr:oneCellAnchor>
  <xdr:oneCellAnchor>
    <xdr:from>
      <xdr:col>5</xdr:col>
      <xdr:colOff>933450</xdr:colOff>
      <xdr:row>17</xdr:row>
      <xdr:rowOff>57150</xdr:rowOff>
    </xdr:from>
    <xdr:ext cx="1447800" cy="2571750"/>
    <xdr:pic>
      <xdr:nvPicPr>
        <xdr:cNvPr id="79" name="Рисунок 78">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791950" y="42186225"/>
          <a:ext cx="1447800" cy="2571750"/>
        </a:xfrm>
        <a:prstGeom prst="rect">
          <a:avLst/>
        </a:prstGeom>
      </xdr:spPr>
    </xdr:pic>
    <xdr:clientData/>
  </xdr:oneCellAnchor>
  <xdr:oneCellAnchor>
    <xdr:from>
      <xdr:col>5</xdr:col>
      <xdr:colOff>895350</xdr:colOff>
      <xdr:row>20</xdr:row>
      <xdr:rowOff>76200</xdr:rowOff>
    </xdr:from>
    <xdr:ext cx="1400175" cy="2505075"/>
    <xdr:pic>
      <xdr:nvPicPr>
        <xdr:cNvPr id="80" name="Рисунок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1753850" y="50949225"/>
          <a:ext cx="1400175" cy="2505075"/>
        </a:xfrm>
        <a:prstGeom prst="rect">
          <a:avLst/>
        </a:prstGeom>
      </xdr:spPr>
    </xdr:pic>
    <xdr:clientData/>
  </xdr:oneCellAnchor>
  <xdr:oneCellAnchor>
    <xdr:from>
      <xdr:col>5</xdr:col>
      <xdr:colOff>933450</xdr:colOff>
      <xdr:row>19</xdr:row>
      <xdr:rowOff>38100</xdr:rowOff>
    </xdr:from>
    <xdr:ext cx="1381125" cy="2581275"/>
    <xdr:pic>
      <xdr:nvPicPr>
        <xdr:cNvPr id="81" name="Рисунок 80">
          <a:extLst>
            <a:ext uri="{FF2B5EF4-FFF2-40B4-BE49-F238E27FC236}">
              <a16:creationId xmlns:a16="http://schemas.microsoft.com/office/drawing/2014/main" id="{00000000-0008-0000-0200-000051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1791950" y="47996475"/>
          <a:ext cx="1381125" cy="2581275"/>
        </a:xfrm>
        <a:prstGeom prst="rect">
          <a:avLst/>
        </a:prstGeom>
      </xdr:spPr>
    </xdr:pic>
    <xdr:clientData/>
  </xdr:oneCellAnchor>
  <xdr:oneCellAnchor>
    <xdr:from>
      <xdr:col>4</xdr:col>
      <xdr:colOff>257175</xdr:colOff>
      <xdr:row>20</xdr:row>
      <xdr:rowOff>57150</xdr:rowOff>
    </xdr:from>
    <xdr:ext cx="2047875" cy="2524125"/>
    <xdr:pic>
      <xdr:nvPicPr>
        <xdr:cNvPr id="82" name="Рисунок 81">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686800" y="50930175"/>
          <a:ext cx="2047875" cy="2524125"/>
        </a:xfrm>
        <a:prstGeom prst="rect">
          <a:avLst/>
        </a:prstGeom>
      </xdr:spPr>
    </xdr:pic>
    <xdr:clientData/>
  </xdr:oneCellAnchor>
  <xdr:oneCellAnchor>
    <xdr:from>
      <xdr:col>4</xdr:col>
      <xdr:colOff>200025</xdr:colOff>
      <xdr:row>19</xdr:row>
      <xdr:rowOff>28575</xdr:rowOff>
    </xdr:from>
    <xdr:ext cx="2076450" cy="2571750"/>
    <xdr:pic>
      <xdr:nvPicPr>
        <xdr:cNvPr id="83" name="Рисунок 82">
          <a:extLst>
            <a:ext uri="{FF2B5EF4-FFF2-40B4-BE49-F238E27FC236}">
              <a16:creationId xmlns:a16="http://schemas.microsoft.com/office/drawing/2014/main" id="{00000000-0008-0000-0200-000053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629650" y="47986950"/>
          <a:ext cx="2076450" cy="2571750"/>
        </a:xfrm>
        <a:prstGeom prst="rect">
          <a:avLst/>
        </a:prstGeom>
      </xdr:spPr>
    </xdr:pic>
    <xdr:clientData/>
  </xdr:oneCellAnchor>
  <xdr:oneCellAnchor>
    <xdr:from>
      <xdr:col>4</xdr:col>
      <xdr:colOff>142875</xdr:colOff>
      <xdr:row>18</xdr:row>
      <xdr:rowOff>38100</xdr:rowOff>
    </xdr:from>
    <xdr:ext cx="2162175" cy="2562225"/>
    <xdr:pic>
      <xdr:nvPicPr>
        <xdr:cNvPr id="84" name="Рисунок 83">
          <a:extLst>
            <a:ext uri="{FF2B5EF4-FFF2-40B4-BE49-F238E27FC236}">
              <a16:creationId xmlns:a16="http://schemas.microsoft.com/office/drawing/2014/main" id="{00000000-0008-0000-0200-000054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l="4782" r="7212"/>
        <a:stretch>
          <a:fillRect/>
        </a:stretch>
      </xdr:blipFill>
      <xdr:spPr>
        <a:xfrm>
          <a:off x="8572500" y="45081825"/>
          <a:ext cx="2162175" cy="2562225"/>
        </a:xfrm>
        <a:prstGeom prst="rect">
          <a:avLst/>
        </a:prstGeom>
      </xdr:spPr>
    </xdr:pic>
    <xdr:clientData/>
  </xdr:oneCellAnchor>
  <xdr:oneCellAnchor>
    <xdr:from>
      <xdr:col>4</xdr:col>
      <xdr:colOff>200025</xdr:colOff>
      <xdr:row>17</xdr:row>
      <xdr:rowOff>66675</xdr:rowOff>
    </xdr:from>
    <xdr:ext cx="2047875" cy="2505075"/>
    <xdr:pic>
      <xdr:nvPicPr>
        <xdr:cNvPr id="85" name="Рисунок 84">
          <a:extLst>
            <a:ext uri="{FF2B5EF4-FFF2-40B4-BE49-F238E27FC236}">
              <a16:creationId xmlns:a16="http://schemas.microsoft.com/office/drawing/2014/main" id="{00000000-0008-0000-0200-000055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l="4295" r="7295"/>
        <a:stretch>
          <a:fillRect/>
        </a:stretch>
      </xdr:blipFill>
      <xdr:spPr>
        <a:xfrm>
          <a:off x="8629650" y="42195750"/>
          <a:ext cx="2047875" cy="2505075"/>
        </a:xfrm>
        <a:prstGeom prst="rect">
          <a:avLst/>
        </a:prstGeom>
      </xdr:spPr>
    </xdr:pic>
    <xdr:clientData/>
  </xdr:oneCellAnchor>
  <xdr:oneCellAnchor>
    <xdr:from>
      <xdr:col>4</xdr:col>
      <xdr:colOff>171450</xdr:colOff>
      <xdr:row>16</xdr:row>
      <xdr:rowOff>0</xdr:rowOff>
    </xdr:from>
    <xdr:ext cx="2190750" cy="2600325"/>
    <xdr:pic>
      <xdr:nvPicPr>
        <xdr:cNvPr id="86" name="Рисунок 85">
          <a:extLst>
            <a:ext uri="{FF2B5EF4-FFF2-40B4-BE49-F238E27FC236}">
              <a16:creationId xmlns:a16="http://schemas.microsoft.com/office/drawing/2014/main" id="{00000000-0008-0000-0200-000056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8601075" y="39214425"/>
          <a:ext cx="2190750" cy="2600325"/>
        </a:xfrm>
        <a:prstGeom prst="rect">
          <a:avLst/>
        </a:prstGeom>
      </xdr:spPr>
    </xdr:pic>
    <xdr:clientData/>
  </xdr:oneCellAnchor>
  <xdr:oneCellAnchor>
    <xdr:from>
      <xdr:col>4</xdr:col>
      <xdr:colOff>200025</xdr:colOff>
      <xdr:row>15</xdr:row>
      <xdr:rowOff>66675</xdr:rowOff>
    </xdr:from>
    <xdr:ext cx="2143125" cy="2505075"/>
    <xdr:pic>
      <xdr:nvPicPr>
        <xdr:cNvPr id="87" name="Рисунок 86">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629650" y="36366450"/>
          <a:ext cx="2143125" cy="2505075"/>
        </a:xfrm>
        <a:prstGeom prst="rect">
          <a:avLst/>
        </a:prstGeom>
      </xdr:spPr>
    </xdr:pic>
    <xdr:clientData/>
  </xdr:oneCellAnchor>
  <xdr:oneCellAnchor>
    <xdr:from>
      <xdr:col>4</xdr:col>
      <xdr:colOff>104775</xdr:colOff>
      <xdr:row>14</xdr:row>
      <xdr:rowOff>85725</xdr:rowOff>
    </xdr:from>
    <xdr:ext cx="2276475" cy="2476500"/>
    <xdr:pic>
      <xdr:nvPicPr>
        <xdr:cNvPr id="88" name="Рисунок 87">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534400" y="33470850"/>
          <a:ext cx="2276475" cy="2476500"/>
        </a:xfrm>
        <a:prstGeom prst="rect">
          <a:avLst/>
        </a:prstGeom>
      </xdr:spPr>
    </xdr:pic>
    <xdr:clientData/>
  </xdr:oneCellAnchor>
  <xdr:oneCellAnchor>
    <xdr:from>
      <xdr:col>4</xdr:col>
      <xdr:colOff>123825</xdr:colOff>
      <xdr:row>13</xdr:row>
      <xdr:rowOff>57150</xdr:rowOff>
    </xdr:from>
    <xdr:ext cx="2209800" cy="2505075"/>
    <xdr:pic>
      <xdr:nvPicPr>
        <xdr:cNvPr id="89" name="Рисунок 88">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8553450" y="30527625"/>
          <a:ext cx="2209800" cy="2505075"/>
        </a:xfrm>
        <a:prstGeom prst="rect">
          <a:avLst/>
        </a:prstGeom>
      </xdr:spPr>
    </xdr:pic>
    <xdr:clientData/>
  </xdr:oneCellAnchor>
  <xdr:oneCellAnchor>
    <xdr:from>
      <xdr:col>4</xdr:col>
      <xdr:colOff>171450</xdr:colOff>
      <xdr:row>12</xdr:row>
      <xdr:rowOff>38100</xdr:rowOff>
    </xdr:from>
    <xdr:ext cx="2124075" cy="2524125"/>
    <xdr:pic>
      <xdr:nvPicPr>
        <xdr:cNvPr id="90" name="Рисунок 89">
          <a:extLst>
            <a:ext uri="{FF2B5EF4-FFF2-40B4-BE49-F238E27FC236}">
              <a16:creationId xmlns:a16="http://schemas.microsoft.com/office/drawing/2014/main" id="{00000000-0008-0000-0200-00005A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601075" y="27593925"/>
          <a:ext cx="2124075" cy="2524125"/>
        </a:xfrm>
        <a:prstGeom prst="rect">
          <a:avLst/>
        </a:prstGeom>
      </xdr:spPr>
    </xdr:pic>
    <xdr:clientData/>
  </xdr:oneCellAnchor>
  <xdr:oneCellAnchor>
    <xdr:from>
      <xdr:col>4</xdr:col>
      <xdr:colOff>152400</xdr:colOff>
      <xdr:row>11</xdr:row>
      <xdr:rowOff>76200</xdr:rowOff>
    </xdr:from>
    <xdr:ext cx="2133600" cy="2505075"/>
    <xdr:pic>
      <xdr:nvPicPr>
        <xdr:cNvPr id="91" name="Рисунок 90">
          <a:extLst>
            <a:ext uri="{FF2B5EF4-FFF2-40B4-BE49-F238E27FC236}">
              <a16:creationId xmlns:a16="http://schemas.microsoft.com/office/drawing/2014/main" id="{00000000-0008-0000-0200-00005B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8582025" y="24717375"/>
          <a:ext cx="2133600" cy="2505075"/>
        </a:xfrm>
        <a:prstGeom prst="rect">
          <a:avLst/>
        </a:prstGeom>
      </xdr:spPr>
    </xdr:pic>
    <xdr:clientData/>
  </xdr:oneCellAnchor>
  <xdr:oneCellAnchor>
    <xdr:from>
      <xdr:col>4</xdr:col>
      <xdr:colOff>123825</xdr:colOff>
      <xdr:row>10</xdr:row>
      <xdr:rowOff>57150</xdr:rowOff>
    </xdr:from>
    <xdr:ext cx="2286000" cy="2505075"/>
    <xdr:pic>
      <xdr:nvPicPr>
        <xdr:cNvPr id="92" name="Рисунок 91">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l="7267" t="-494" r="9539" b="494"/>
        <a:stretch>
          <a:fillRect/>
        </a:stretch>
      </xdr:blipFill>
      <xdr:spPr>
        <a:xfrm>
          <a:off x="8553450" y="21783675"/>
          <a:ext cx="2286000" cy="2505075"/>
        </a:xfrm>
        <a:prstGeom prst="rect">
          <a:avLst/>
        </a:prstGeom>
      </xdr:spPr>
    </xdr:pic>
    <xdr:clientData/>
  </xdr:oneCellAnchor>
  <xdr:oneCellAnchor>
    <xdr:from>
      <xdr:col>4</xdr:col>
      <xdr:colOff>66675</xdr:colOff>
      <xdr:row>9</xdr:row>
      <xdr:rowOff>85725</xdr:rowOff>
    </xdr:from>
    <xdr:ext cx="2333625" cy="2447925"/>
    <xdr:pic>
      <xdr:nvPicPr>
        <xdr:cNvPr id="93" name="Рисунок 92">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8496300" y="18897600"/>
          <a:ext cx="2333625" cy="2447925"/>
        </a:xfrm>
        <a:prstGeom prst="rect">
          <a:avLst/>
        </a:prstGeom>
      </xdr:spPr>
    </xdr:pic>
    <xdr:clientData/>
  </xdr:oneCellAnchor>
  <xdr:oneCellAnchor>
    <xdr:from>
      <xdr:col>4</xdr:col>
      <xdr:colOff>285750</xdr:colOff>
      <xdr:row>8</xdr:row>
      <xdr:rowOff>28575</xdr:rowOff>
    </xdr:from>
    <xdr:ext cx="1952625" cy="2600325"/>
    <xdr:pic>
      <xdr:nvPicPr>
        <xdr:cNvPr id="94" name="Рисунок 93">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8715375" y="15925800"/>
          <a:ext cx="1952625" cy="2600325"/>
        </a:xfrm>
        <a:prstGeom prst="rect">
          <a:avLst/>
        </a:prstGeom>
      </xdr:spPr>
    </xdr:pic>
    <xdr:clientData/>
  </xdr:oneCellAnchor>
  <xdr:oneCellAnchor>
    <xdr:from>
      <xdr:col>4</xdr:col>
      <xdr:colOff>342900</xdr:colOff>
      <xdr:row>7</xdr:row>
      <xdr:rowOff>38100</xdr:rowOff>
    </xdr:from>
    <xdr:ext cx="1905000" cy="2533650"/>
    <xdr:pic>
      <xdr:nvPicPr>
        <xdr:cNvPr id="95" name="Рисунок 94">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8772525" y="13020675"/>
          <a:ext cx="1905000" cy="2533650"/>
        </a:xfrm>
        <a:prstGeom prst="rect">
          <a:avLst/>
        </a:prstGeom>
      </xdr:spPr>
    </xdr:pic>
    <xdr:clientData/>
  </xdr:oneCellAnchor>
  <xdr:oneCellAnchor>
    <xdr:from>
      <xdr:col>4</xdr:col>
      <xdr:colOff>371475</xdr:colOff>
      <xdr:row>6</xdr:row>
      <xdr:rowOff>47625</xdr:rowOff>
    </xdr:from>
    <xdr:ext cx="1943100" cy="2590800"/>
    <xdr:pic>
      <xdr:nvPicPr>
        <xdr:cNvPr id="96" name="Рисунок 95">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8801100" y="10115550"/>
          <a:ext cx="1943100" cy="2590800"/>
        </a:xfrm>
        <a:prstGeom prst="rect">
          <a:avLst/>
        </a:prstGeom>
      </xdr:spPr>
    </xdr:pic>
    <xdr:clientData/>
  </xdr:oneCellAnchor>
  <xdr:oneCellAnchor>
    <xdr:from>
      <xdr:col>4</xdr:col>
      <xdr:colOff>371475</xdr:colOff>
      <xdr:row>5</xdr:row>
      <xdr:rowOff>38100</xdr:rowOff>
    </xdr:from>
    <xdr:ext cx="1905000" cy="2533650"/>
    <xdr:pic>
      <xdr:nvPicPr>
        <xdr:cNvPr id="97" name="Рисунок 96">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8801100" y="7191375"/>
          <a:ext cx="1905000" cy="2533650"/>
        </a:xfrm>
        <a:prstGeom prst="rect">
          <a:avLst/>
        </a:prstGeom>
      </xdr:spPr>
    </xdr:pic>
    <xdr:clientData/>
  </xdr:oneCellAnchor>
  <xdr:oneCellAnchor>
    <xdr:from>
      <xdr:col>4</xdr:col>
      <xdr:colOff>400050</xdr:colOff>
      <xdr:row>4</xdr:row>
      <xdr:rowOff>85725</xdr:rowOff>
    </xdr:from>
    <xdr:ext cx="1876425" cy="2495550"/>
    <xdr:pic>
      <xdr:nvPicPr>
        <xdr:cNvPr id="98" name="Рисунок 97">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8829675" y="4324350"/>
          <a:ext cx="1876425" cy="2495550"/>
        </a:xfrm>
        <a:prstGeom prst="rect">
          <a:avLst/>
        </a:prstGeom>
      </xdr:spPr>
    </xdr:pic>
    <xdr:clientData/>
  </xdr:oneCellAnchor>
  <xdr:oneCellAnchor>
    <xdr:from>
      <xdr:col>4</xdr:col>
      <xdr:colOff>371475</xdr:colOff>
      <xdr:row>3</xdr:row>
      <xdr:rowOff>85725</xdr:rowOff>
    </xdr:from>
    <xdr:ext cx="1866900" cy="2495550"/>
    <xdr:pic>
      <xdr:nvPicPr>
        <xdr:cNvPr id="99" name="Рисунок 98">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8801100" y="1409700"/>
          <a:ext cx="1866900" cy="2495550"/>
        </a:xfrm>
        <a:prstGeom prst="rect">
          <a:avLst/>
        </a:prstGeom>
      </xdr:spPr>
    </xdr:pic>
    <xdr:clientData/>
  </xdr:oneCellAnchor>
  <xdr:oneCellAnchor>
    <xdr:from>
      <xdr:col>4</xdr:col>
      <xdr:colOff>371475</xdr:colOff>
      <xdr:row>21</xdr:row>
      <xdr:rowOff>57150</xdr:rowOff>
    </xdr:from>
    <xdr:ext cx="1914525" cy="2552700"/>
    <xdr:pic>
      <xdr:nvPicPr>
        <xdr:cNvPr id="100" name="Рисунок 99">
          <a:extLst>
            <a:ext uri="{FF2B5EF4-FFF2-40B4-BE49-F238E27FC236}">
              <a16:creationId xmlns:a16="http://schemas.microsoft.com/office/drawing/2014/main" id="{00000000-0008-0000-0200-000064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8801100" y="53844825"/>
          <a:ext cx="1914525" cy="2552700"/>
        </a:xfrm>
        <a:prstGeom prst="rect">
          <a:avLst/>
        </a:prstGeom>
      </xdr:spPr>
    </xdr:pic>
    <xdr:clientData/>
  </xdr:oneCellAnchor>
  <xdr:oneCellAnchor>
    <xdr:from>
      <xdr:col>4</xdr:col>
      <xdr:colOff>323850</xdr:colOff>
      <xdr:row>22</xdr:row>
      <xdr:rowOff>57150</xdr:rowOff>
    </xdr:from>
    <xdr:ext cx="1914525" cy="2552700"/>
    <xdr:pic>
      <xdr:nvPicPr>
        <xdr:cNvPr id="101" name="Рисунок 100">
          <a:extLst>
            <a:ext uri="{FF2B5EF4-FFF2-40B4-BE49-F238E27FC236}">
              <a16:creationId xmlns:a16="http://schemas.microsoft.com/office/drawing/2014/main" id="{00000000-0008-0000-0200-000065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flipH="1">
          <a:off x="8753475" y="56759475"/>
          <a:ext cx="1914525" cy="2552700"/>
        </a:xfrm>
        <a:prstGeom prst="rect">
          <a:avLst/>
        </a:prstGeom>
      </xdr:spPr>
    </xdr:pic>
    <xdr:clientData/>
  </xdr:oneCellAnchor>
  <xdr:oneCellAnchor>
    <xdr:from>
      <xdr:col>4</xdr:col>
      <xdr:colOff>161925</xdr:colOff>
      <xdr:row>23</xdr:row>
      <xdr:rowOff>85725</xdr:rowOff>
    </xdr:from>
    <xdr:ext cx="2238375" cy="2533650"/>
    <xdr:pic>
      <xdr:nvPicPr>
        <xdr:cNvPr id="102" name="Рисунок 101">
          <a:extLst>
            <a:ext uri="{FF2B5EF4-FFF2-40B4-BE49-F238E27FC236}">
              <a16:creationId xmlns:a16="http://schemas.microsoft.com/office/drawing/2014/main" id="{00000000-0008-0000-0200-000066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l="1976" t="961" r="7427" b="-961"/>
        <a:stretch>
          <a:fillRect/>
        </a:stretch>
      </xdr:blipFill>
      <xdr:spPr>
        <a:xfrm flipH="1">
          <a:off x="8591550" y="59702700"/>
          <a:ext cx="2238375" cy="2533650"/>
        </a:xfrm>
        <a:prstGeom prst="rect">
          <a:avLst/>
        </a:prstGeom>
      </xdr:spPr>
    </xdr:pic>
    <xdr:clientData/>
  </xdr:oneCellAnchor>
  <xdr:oneCellAnchor>
    <xdr:from>
      <xdr:col>4</xdr:col>
      <xdr:colOff>76200</xdr:colOff>
      <xdr:row>24</xdr:row>
      <xdr:rowOff>142875</xdr:rowOff>
    </xdr:from>
    <xdr:ext cx="2257425" cy="2390775"/>
    <xdr:pic>
      <xdr:nvPicPr>
        <xdr:cNvPr id="103" name="Рисунок 102">
          <a:extLst>
            <a:ext uri="{FF2B5EF4-FFF2-40B4-BE49-F238E27FC236}">
              <a16:creationId xmlns:a16="http://schemas.microsoft.com/office/drawing/2014/main" id="{00000000-0008-0000-0200-000067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8505825" y="62674500"/>
          <a:ext cx="2257425" cy="2390775"/>
        </a:xfrm>
        <a:prstGeom prst="rect">
          <a:avLst/>
        </a:prstGeom>
      </xdr:spPr>
    </xdr:pic>
    <xdr:clientData/>
  </xdr:oneCellAnchor>
  <xdr:oneCellAnchor>
    <xdr:from>
      <xdr:col>4</xdr:col>
      <xdr:colOff>123825</xdr:colOff>
      <xdr:row>25</xdr:row>
      <xdr:rowOff>180975</xdr:rowOff>
    </xdr:from>
    <xdr:ext cx="2257425" cy="2352675"/>
    <xdr:pic>
      <xdr:nvPicPr>
        <xdr:cNvPr id="104" name="Рисунок 103">
          <a:extLst>
            <a:ext uri="{FF2B5EF4-FFF2-40B4-BE49-F238E27FC236}">
              <a16:creationId xmlns:a16="http://schemas.microsoft.com/office/drawing/2014/main" id="{00000000-0008-0000-0200-000068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8553450" y="65627250"/>
          <a:ext cx="2257425" cy="2352675"/>
        </a:xfrm>
        <a:prstGeom prst="rect">
          <a:avLst/>
        </a:prstGeom>
      </xdr:spPr>
    </xdr:pic>
    <xdr:clientData/>
  </xdr:oneCellAnchor>
  <xdr:oneCellAnchor>
    <xdr:from>
      <xdr:col>4</xdr:col>
      <xdr:colOff>123825</xdr:colOff>
      <xdr:row>26</xdr:row>
      <xdr:rowOff>66675</xdr:rowOff>
    </xdr:from>
    <xdr:ext cx="2228850" cy="2438400"/>
    <xdr:pic>
      <xdr:nvPicPr>
        <xdr:cNvPr id="105" name="Рисунок 104">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8553450" y="68427600"/>
          <a:ext cx="2228850" cy="2438400"/>
        </a:xfrm>
        <a:prstGeom prst="rect">
          <a:avLst/>
        </a:prstGeom>
      </xdr:spPr>
    </xdr:pic>
    <xdr:clientData/>
  </xdr:oneCellAnchor>
  <xdr:oneCellAnchor>
    <xdr:from>
      <xdr:col>4</xdr:col>
      <xdr:colOff>76200</xdr:colOff>
      <xdr:row>27</xdr:row>
      <xdr:rowOff>38100</xdr:rowOff>
    </xdr:from>
    <xdr:ext cx="2324100" cy="2533650"/>
    <xdr:pic>
      <xdr:nvPicPr>
        <xdr:cNvPr id="106" name="Рисунок 105">
          <a:extLst>
            <a:ext uri="{FF2B5EF4-FFF2-40B4-BE49-F238E27FC236}">
              <a16:creationId xmlns:a16="http://schemas.microsoft.com/office/drawing/2014/main" id="{00000000-0008-0000-0200-00006A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r="13253"/>
        <a:stretch>
          <a:fillRect/>
        </a:stretch>
      </xdr:blipFill>
      <xdr:spPr>
        <a:xfrm>
          <a:off x="8505825" y="71313675"/>
          <a:ext cx="2324100" cy="2533650"/>
        </a:xfrm>
        <a:prstGeom prst="rect">
          <a:avLst/>
        </a:prstGeom>
      </xdr:spPr>
    </xdr:pic>
    <xdr:clientData/>
  </xdr:oneCellAnchor>
  <xdr:oneCellAnchor>
    <xdr:from>
      <xdr:col>4</xdr:col>
      <xdr:colOff>66675</xdr:colOff>
      <xdr:row>28</xdr:row>
      <xdr:rowOff>142875</xdr:rowOff>
    </xdr:from>
    <xdr:ext cx="2343150" cy="2352675"/>
    <xdr:pic>
      <xdr:nvPicPr>
        <xdr:cNvPr id="107" name="Рисунок 106">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flipV="1">
          <a:off x="8496300" y="74333100"/>
          <a:ext cx="2343150" cy="2352675"/>
        </a:xfrm>
        <a:prstGeom prst="rect">
          <a:avLst/>
        </a:prstGeom>
      </xdr:spPr>
    </xdr:pic>
    <xdr:clientData/>
  </xdr:oneCellAnchor>
  <xdr:oneCellAnchor>
    <xdr:from>
      <xdr:col>4</xdr:col>
      <xdr:colOff>95250</xdr:colOff>
      <xdr:row>29</xdr:row>
      <xdr:rowOff>85725</xdr:rowOff>
    </xdr:from>
    <xdr:ext cx="2276475" cy="2486025"/>
    <xdr:pic>
      <xdr:nvPicPr>
        <xdr:cNvPr id="108" name="Рисунок 107">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8524875" y="77190600"/>
          <a:ext cx="2276475" cy="2486025"/>
        </a:xfrm>
        <a:prstGeom prst="rect">
          <a:avLst/>
        </a:prstGeom>
      </xdr:spPr>
    </xdr:pic>
    <xdr:clientData/>
  </xdr:oneCellAnchor>
  <xdr:oneCellAnchor>
    <xdr:from>
      <xdr:col>4</xdr:col>
      <xdr:colOff>123825</xdr:colOff>
      <xdr:row>30</xdr:row>
      <xdr:rowOff>66675</xdr:rowOff>
    </xdr:from>
    <xdr:ext cx="2238375" cy="2533650"/>
    <xdr:pic>
      <xdr:nvPicPr>
        <xdr:cNvPr id="109" name="Рисунок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flipH="1">
          <a:off x="8553450" y="80086200"/>
          <a:ext cx="2238375" cy="2533650"/>
        </a:xfrm>
        <a:prstGeom prst="rect">
          <a:avLst/>
        </a:prstGeom>
      </xdr:spPr>
    </xdr:pic>
    <xdr:clientData/>
  </xdr:oneCellAnchor>
  <xdr:oneCellAnchor>
    <xdr:from>
      <xdr:col>4</xdr:col>
      <xdr:colOff>104775</xdr:colOff>
      <xdr:row>31</xdr:row>
      <xdr:rowOff>142875</xdr:rowOff>
    </xdr:from>
    <xdr:ext cx="2257425" cy="2305050"/>
    <xdr:pic>
      <xdr:nvPicPr>
        <xdr:cNvPr id="110" name="Рисунок 109">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flipH="1">
          <a:off x="8534400" y="83077050"/>
          <a:ext cx="2257425" cy="2305050"/>
        </a:xfrm>
        <a:prstGeom prst="rect">
          <a:avLst/>
        </a:prstGeom>
      </xdr:spPr>
    </xdr:pic>
    <xdr:clientData/>
  </xdr:oneCellAnchor>
  <xdr:oneCellAnchor>
    <xdr:from>
      <xdr:col>5</xdr:col>
      <xdr:colOff>828675</xdr:colOff>
      <xdr:row>27</xdr:row>
      <xdr:rowOff>85725</xdr:rowOff>
    </xdr:from>
    <xdr:ext cx="1352550" cy="2381250"/>
    <xdr:pic>
      <xdr:nvPicPr>
        <xdr:cNvPr id="111" name="Рисунок 110">
          <a:extLst>
            <a:ext uri="{FF2B5EF4-FFF2-40B4-BE49-F238E27FC236}">
              <a16:creationId xmlns:a16="http://schemas.microsoft.com/office/drawing/2014/main" id="{00000000-0008-0000-0200-00006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1687175" y="71361300"/>
          <a:ext cx="1352550" cy="2381250"/>
        </a:xfrm>
        <a:prstGeom prst="rect">
          <a:avLst/>
        </a:prstGeom>
      </xdr:spPr>
    </xdr:pic>
    <xdr:clientData/>
  </xdr:oneCellAnchor>
  <xdr:oneCellAnchor>
    <xdr:from>
      <xdr:col>5</xdr:col>
      <xdr:colOff>866775</xdr:colOff>
      <xdr:row>28</xdr:row>
      <xdr:rowOff>66675</xdr:rowOff>
    </xdr:from>
    <xdr:ext cx="1323975" cy="2381250"/>
    <xdr:pic>
      <xdr:nvPicPr>
        <xdr:cNvPr id="112" name="Рисунок 111">
          <a:extLst>
            <a:ext uri="{FF2B5EF4-FFF2-40B4-BE49-F238E27FC236}">
              <a16:creationId xmlns:a16="http://schemas.microsoft.com/office/drawing/2014/main" id="{00000000-0008-0000-0200-000070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1725275" y="74256900"/>
          <a:ext cx="1323975" cy="2381250"/>
        </a:xfrm>
        <a:prstGeom prst="rect">
          <a:avLst/>
        </a:prstGeom>
      </xdr:spPr>
    </xdr:pic>
    <xdr:clientData/>
  </xdr:oneCellAnchor>
  <xdr:oneCellAnchor>
    <xdr:from>
      <xdr:col>5</xdr:col>
      <xdr:colOff>809625</xdr:colOff>
      <xdr:row>29</xdr:row>
      <xdr:rowOff>123825</xdr:rowOff>
    </xdr:from>
    <xdr:ext cx="1276350" cy="2352675"/>
    <xdr:pic>
      <xdr:nvPicPr>
        <xdr:cNvPr id="113" name="Рисунок 112">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1668125" y="77228700"/>
          <a:ext cx="1276350" cy="2352675"/>
        </a:xfrm>
        <a:prstGeom prst="rect">
          <a:avLst/>
        </a:prstGeom>
      </xdr:spPr>
    </xdr:pic>
    <xdr:clientData/>
  </xdr:oneCellAnchor>
  <xdr:oneCellAnchor>
    <xdr:from>
      <xdr:col>5</xdr:col>
      <xdr:colOff>790575</xdr:colOff>
      <xdr:row>30</xdr:row>
      <xdr:rowOff>38100</xdr:rowOff>
    </xdr:from>
    <xdr:ext cx="1352550" cy="2524125"/>
    <xdr:pic>
      <xdr:nvPicPr>
        <xdr:cNvPr id="114" name="Рисунок 113">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1649075" y="80057625"/>
          <a:ext cx="1352550" cy="2524125"/>
        </a:xfrm>
        <a:prstGeom prst="rect">
          <a:avLst/>
        </a:prstGeom>
      </xdr:spPr>
    </xdr:pic>
    <xdr:clientData/>
  </xdr:oneCellAnchor>
  <xdr:oneCellAnchor>
    <xdr:from>
      <xdr:col>5</xdr:col>
      <xdr:colOff>847725</xdr:colOff>
      <xdr:row>31</xdr:row>
      <xdr:rowOff>104775</xdr:rowOff>
    </xdr:from>
    <xdr:ext cx="1343025" cy="2505075"/>
    <xdr:pic>
      <xdr:nvPicPr>
        <xdr:cNvPr id="115" name="Рисунок 114">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1706225" y="83038950"/>
          <a:ext cx="1343025" cy="2505075"/>
        </a:xfrm>
        <a:prstGeom prst="rect">
          <a:avLst/>
        </a:prstGeom>
      </xdr:spPr>
    </xdr:pic>
    <xdr:clientData/>
  </xdr:oneCellAnchor>
  <xdr:oneCellAnchor>
    <xdr:from>
      <xdr:col>5</xdr:col>
      <xdr:colOff>809625</xdr:colOff>
      <xdr:row>26</xdr:row>
      <xdr:rowOff>28575</xdr:rowOff>
    </xdr:from>
    <xdr:ext cx="1438275" cy="2562225"/>
    <xdr:pic>
      <xdr:nvPicPr>
        <xdr:cNvPr id="116" name="Рисунок 115">
          <a:extLst>
            <a:ext uri="{FF2B5EF4-FFF2-40B4-BE49-F238E27FC236}">
              <a16:creationId xmlns:a16="http://schemas.microsoft.com/office/drawing/2014/main" id="{00000000-0008-0000-0200-000074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1668125" y="68389500"/>
          <a:ext cx="1438275" cy="2562225"/>
        </a:xfrm>
        <a:prstGeom prst="rect">
          <a:avLst/>
        </a:prstGeom>
      </xdr:spPr>
    </xdr:pic>
    <xdr:clientData/>
  </xdr:oneCellAnchor>
  <xdr:oneCellAnchor>
    <xdr:from>
      <xdr:col>5</xdr:col>
      <xdr:colOff>857250</xdr:colOff>
      <xdr:row>25</xdr:row>
      <xdr:rowOff>95250</xdr:rowOff>
    </xdr:from>
    <xdr:ext cx="1362075" cy="2476500"/>
    <xdr:pic>
      <xdr:nvPicPr>
        <xdr:cNvPr id="117" name="Рисунок 116">
          <a:extLst>
            <a:ext uri="{FF2B5EF4-FFF2-40B4-BE49-F238E27FC236}">
              <a16:creationId xmlns:a16="http://schemas.microsoft.com/office/drawing/2014/main" id="{00000000-0008-0000-0200-000075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1715750" y="65541525"/>
          <a:ext cx="1362075" cy="2476500"/>
        </a:xfrm>
        <a:prstGeom prst="rect">
          <a:avLst/>
        </a:prstGeom>
      </xdr:spPr>
    </xdr:pic>
    <xdr:clientData/>
  </xdr:oneCellAnchor>
  <xdr:oneCellAnchor>
    <xdr:from>
      <xdr:col>5</xdr:col>
      <xdr:colOff>876300</xdr:colOff>
      <xdr:row>24</xdr:row>
      <xdr:rowOff>95250</xdr:rowOff>
    </xdr:from>
    <xdr:ext cx="1333500" cy="2495550"/>
    <xdr:pic>
      <xdr:nvPicPr>
        <xdr:cNvPr id="118" name="Рисунок 117">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1734800" y="62626875"/>
          <a:ext cx="1333500" cy="2495550"/>
        </a:xfrm>
        <a:prstGeom prst="rect">
          <a:avLst/>
        </a:prstGeom>
      </xdr:spPr>
    </xdr:pic>
    <xdr:clientData/>
  </xdr:oneCellAnchor>
  <xdr:oneCellAnchor>
    <xdr:from>
      <xdr:col>5</xdr:col>
      <xdr:colOff>923925</xdr:colOff>
      <xdr:row>23</xdr:row>
      <xdr:rowOff>85725</xdr:rowOff>
    </xdr:from>
    <xdr:ext cx="1390650" cy="2495550"/>
    <xdr:pic>
      <xdr:nvPicPr>
        <xdr:cNvPr id="119" name="Рисунок 118">
          <a:extLst>
            <a:ext uri="{FF2B5EF4-FFF2-40B4-BE49-F238E27FC236}">
              <a16:creationId xmlns:a16="http://schemas.microsoft.com/office/drawing/2014/main" id="{00000000-0008-0000-0200-000077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1782425" y="59702700"/>
          <a:ext cx="1390650" cy="2495550"/>
        </a:xfrm>
        <a:prstGeom prst="rect">
          <a:avLst/>
        </a:prstGeom>
      </xdr:spPr>
    </xdr:pic>
    <xdr:clientData/>
  </xdr:oneCellAnchor>
  <xdr:oneCellAnchor>
    <xdr:from>
      <xdr:col>5</xdr:col>
      <xdr:colOff>923925</xdr:colOff>
      <xdr:row>22</xdr:row>
      <xdr:rowOff>57150</xdr:rowOff>
    </xdr:from>
    <xdr:ext cx="1390650" cy="2533650"/>
    <xdr:pic>
      <xdr:nvPicPr>
        <xdr:cNvPr id="120" name="Рисунок 119">
          <a:extLst>
            <a:ext uri="{FF2B5EF4-FFF2-40B4-BE49-F238E27FC236}">
              <a16:creationId xmlns:a16="http://schemas.microsoft.com/office/drawing/2014/main" id="{00000000-0008-0000-0200-00007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1782425" y="56759475"/>
          <a:ext cx="1390650" cy="2533650"/>
        </a:xfrm>
        <a:prstGeom prst="rect">
          <a:avLst/>
        </a:prstGeom>
      </xdr:spPr>
    </xdr:pic>
    <xdr:clientData/>
  </xdr:oneCellAnchor>
  <xdr:oneCellAnchor>
    <xdr:from>
      <xdr:col>5</xdr:col>
      <xdr:colOff>885825</xdr:colOff>
      <xdr:row>21</xdr:row>
      <xdr:rowOff>142875</xdr:rowOff>
    </xdr:from>
    <xdr:ext cx="1304925" cy="2428875"/>
    <xdr:pic>
      <xdr:nvPicPr>
        <xdr:cNvPr id="121" name="Рисунок 120">
          <a:extLst>
            <a:ext uri="{FF2B5EF4-FFF2-40B4-BE49-F238E27FC236}">
              <a16:creationId xmlns:a16="http://schemas.microsoft.com/office/drawing/2014/main" id="{00000000-0008-0000-0200-000079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1744325" y="53930550"/>
          <a:ext cx="1304925" cy="2428875"/>
        </a:xfrm>
        <a:prstGeom prst="rect">
          <a:avLst/>
        </a:prstGeom>
      </xdr:spPr>
    </xdr:pic>
    <xdr:clientData/>
  </xdr:oneCellAnchor>
  <xdr:oneCellAnchor>
    <xdr:from>
      <xdr:col>4</xdr:col>
      <xdr:colOff>219075</xdr:colOff>
      <xdr:row>32</xdr:row>
      <xdr:rowOff>123825</xdr:rowOff>
    </xdr:from>
    <xdr:ext cx="2047875" cy="2400300"/>
    <xdr:pic>
      <xdr:nvPicPr>
        <xdr:cNvPr id="182" name="Рисунок 181">
          <a:extLst>
            <a:ext uri="{FF2B5EF4-FFF2-40B4-BE49-F238E27FC236}">
              <a16:creationId xmlns:a16="http://schemas.microsoft.com/office/drawing/2014/main" id="{00000000-0008-0000-0200-0000B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8700" y="85972650"/>
          <a:ext cx="2047875" cy="2400300"/>
        </a:xfrm>
        <a:prstGeom prst="rect">
          <a:avLst/>
        </a:prstGeom>
      </xdr:spPr>
    </xdr:pic>
    <xdr:clientData/>
  </xdr:oneCellAnchor>
  <xdr:oneCellAnchor>
    <xdr:from>
      <xdr:col>5</xdr:col>
      <xdr:colOff>866775</xdr:colOff>
      <xdr:row>32</xdr:row>
      <xdr:rowOff>38100</xdr:rowOff>
    </xdr:from>
    <xdr:ext cx="1371600" cy="2552700"/>
    <xdr:pic>
      <xdr:nvPicPr>
        <xdr:cNvPr id="183" name="Рисунок 182">
          <a:extLst>
            <a:ext uri="{FF2B5EF4-FFF2-40B4-BE49-F238E27FC236}">
              <a16:creationId xmlns:a16="http://schemas.microsoft.com/office/drawing/2014/main" id="{00000000-0008-0000-0200-0000B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25275" y="85886925"/>
          <a:ext cx="1371600" cy="2552700"/>
        </a:xfrm>
        <a:prstGeom prst="rect">
          <a:avLst/>
        </a:prstGeom>
      </xdr:spPr>
    </xdr:pic>
    <xdr:clientData/>
  </xdr:oneCellAnchor>
  <xdr:oneCellAnchor>
    <xdr:from>
      <xdr:col>5</xdr:col>
      <xdr:colOff>923925</xdr:colOff>
      <xdr:row>4</xdr:row>
      <xdr:rowOff>57150</xdr:rowOff>
    </xdr:from>
    <xdr:ext cx="1343025" cy="2533650"/>
    <xdr:pic>
      <xdr:nvPicPr>
        <xdr:cNvPr id="184" name="Рисунок 183">
          <a:extLst>
            <a:ext uri="{FF2B5EF4-FFF2-40B4-BE49-F238E27FC236}">
              <a16:creationId xmlns:a16="http://schemas.microsoft.com/office/drawing/2014/main" id="{00000000-0008-0000-0200-0000B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82425" y="4295775"/>
          <a:ext cx="1343025" cy="2533650"/>
        </a:xfrm>
        <a:prstGeom prst="rect">
          <a:avLst/>
        </a:prstGeom>
      </xdr:spPr>
    </xdr:pic>
    <xdr:clientData/>
  </xdr:oneCellAnchor>
  <xdr:oneCellAnchor>
    <xdr:from>
      <xdr:col>5</xdr:col>
      <xdr:colOff>933450</xdr:colOff>
      <xdr:row>3</xdr:row>
      <xdr:rowOff>38100</xdr:rowOff>
    </xdr:from>
    <xdr:ext cx="1314450" cy="2524125"/>
    <xdr:pic>
      <xdr:nvPicPr>
        <xdr:cNvPr id="185" name="Рисунок 184">
          <a:extLst>
            <a:ext uri="{FF2B5EF4-FFF2-40B4-BE49-F238E27FC236}">
              <a16:creationId xmlns:a16="http://schemas.microsoft.com/office/drawing/2014/main" id="{00000000-0008-0000-0200-0000B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791950" y="1362075"/>
          <a:ext cx="1314450" cy="2524125"/>
        </a:xfrm>
        <a:prstGeom prst="rect">
          <a:avLst/>
        </a:prstGeom>
      </xdr:spPr>
    </xdr:pic>
    <xdr:clientData/>
  </xdr:oneCellAnchor>
  <xdr:oneCellAnchor>
    <xdr:from>
      <xdr:col>5</xdr:col>
      <xdr:colOff>942975</xdr:colOff>
      <xdr:row>5</xdr:row>
      <xdr:rowOff>95250</xdr:rowOff>
    </xdr:from>
    <xdr:ext cx="1314450" cy="2466975"/>
    <xdr:pic>
      <xdr:nvPicPr>
        <xdr:cNvPr id="186" name="Рисунок 185">
          <a:extLst>
            <a:ext uri="{FF2B5EF4-FFF2-40B4-BE49-F238E27FC236}">
              <a16:creationId xmlns:a16="http://schemas.microsoft.com/office/drawing/2014/main" id="{00000000-0008-0000-0200-0000B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801475" y="7248525"/>
          <a:ext cx="1314450" cy="2466975"/>
        </a:xfrm>
        <a:prstGeom prst="rect">
          <a:avLst/>
        </a:prstGeom>
      </xdr:spPr>
    </xdr:pic>
    <xdr:clientData/>
  </xdr:oneCellAnchor>
  <xdr:oneCellAnchor>
    <xdr:from>
      <xdr:col>5</xdr:col>
      <xdr:colOff>933450</xdr:colOff>
      <xdr:row>6</xdr:row>
      <xdr:rowOff>66675</xdr:rowOff>
    </xdr:from>
    <xdr:ext cx="1323975" cy="2524125"/>
    <xdr:pic>
      <xdr:nvPicPr>
        <xdr:cNvPr id="187" name="Рисунок 186">
          <a:extLst>
            <a:ext uri="{FF2B5EF4-FFF2-40B4-BE49-F238E27FC236}">
              <a16:creationId xmlns:a16="http://schemas.microsoft.com/office/drawing/2014/main" id="{00000000-0008-0000-0200-0000B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791950" y="10134600"/>
          <a:ext cx="1323975" cy="2524125"/>
        </a:xfrm>
        <a:prstGeom prst="rect">
          <a:avLst/>
        </a:prstGeom>
      </xdr:spPr>
    </xdr:pic>
    <xdr:clientData/>
  </xdr:oneCellAnchor>
  <xdr:oneCellAnchor>
    <xdr:from>
      <xdr:col>5</xdr:col>
      <xdr:colOff>876300</xdr:colOff>
      <xdr:row>7</xdr:row>
      <xdr:rowOff>47625</xdr:rowOff>
    </xdr:from>
    <xdr:ext cx="1390650" cy="2543175"/>
    <xdr:pic>
      <xdr:nvPicPr>
        <xdr:cNvPr id="188" name="Рисунок 187">
          <a:extLst>
            <a:ext uri="{FF2B5EF4-FFF2-40B4-BE49-F238E27FC236}">
              <a16:creationId xmlns:a16="http://schemas.microsoft.com/office/drawing/2014/main" id="{00000000-0008-0000-0200-0000B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734800" y="13030200"/>
          <a:ext cx="1390650" cy="2543175"/>
        </a:xfrm>
        <a:prstGeom prst="rect">
          <a:avLst/>
        </a:prstGeom>
      </xdr:spPr>
    </xdr:pic>
    <xdr:clientData/>
  </xdr:oneCellAnchor>
  <xdr:oneCellAnchor>
    <xdr:from>
      <xdr:col>5</xdr:col>
      <xdr:colOff>923925</xdr:colOff>
      <xdr:row>8</xdr:row>
      <xdr:rowOff>38100</xdr:rowOff>
    </xdr:from>
    <xdr:ext cx="1343025" cy="2524125"/>
    <xdr:pic>
      <xdr:nvPicPr>
        <xdr:cNvPr id="189" name="Рисунок 188">
          <a:extLst>
            <a:ext uri="{FF2B5EF4-FFF2-40B4-BE49-F238E27FC236}">
              <a16:creationId xmlns:a16="http://schemas.microsoft.com/office/drawing/2014/main" id="{00000000-0008-0000-0200-0000BD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782425" y="15935325"/>
          <a:ext cx="1343025" cy="2524125"/>
        </a:xfrm>
        <a:prstGeom prst="rect">
          <a:avLst/>
        </a:prstGeom>
      </xdr:spPr>
    </xdr:pic>
    <xdr:clientData/>
  </xdr:oneCellAnchor>
  <xdr:oneCellAnchor>
    <xdr:from>
      <xdr:col>5</xdr:col>
      <xdr:colOff>971550</xdr:colOff>
      <xdr:row>12</xdr:row>
      <xdr:rowOff>85725</xdr:rowOff>
    </xdr:from>
    <xdr:ext cx="1447800" cy="2524125"/>
    <xdr:pic>
      <xdr:nvPicPr>
        <xdr:cNvPr id="190" name="Рисунок 189">
          <a:extLst>
            <a:ext uri="{FF2B5EF4-FFF2-40B4-BE49-F238E27FC236}">
              <a16:creationId xmlns:a16="http://schemas.microsoft.com/office/drawing/2014/main" id="{00000000-0008-0000-0200-0000BE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830050" y="27641550"/>
          <a:ext cx="1447800" cy="2524125"/>
        </a:xfrm>
        <a:prstGeom prst="rect">
          <a:avLst/>
        </a:prstGeom>
      </xdr:spPr>
    </xdr:pic>
    <xdr:clientData/>
  </xdr:oneCellAnchor>
  <xdr:oneCellAnchor>
    <xdr:from>
      <xdr:col>5</xdr:col>
      <xdr:colOff>962025</xdr:colOff>
      <xdr:row>11</xdr:row>
      <xdr:rowOff>57150</xdr:rowOff>
    </xdr:from>
    <xdr:ext cx="1438275" cy="2514600"/>
    <xdr:pic>
      <xdr:nvPicPr>
        <xdr:cNvPr id="191" name="Рисунок 190">
          <a:extLst>
            <a:ext uri="{FF2B5EF4-FFF2-40B4-BE49-F238E27FC236}">
              <a16:creationId xmlns:a16="http://schemas.microsoft.com/office/drawing/2014/main" id="{00000000-0008-0000-0200-0000BF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820525" y="24698325"/>
          <a:ext cx="1438275" cy="2514600"/>
        </a:xfrm>
        <a:prstGeom prst="rect">
          <a:avLst/>
        </a:prstGeom>
      </xdr:spPr>
    </xdr:pic>
    <xdr:clientData/>
  </xdr:oneCellAnchor>
  <xdr:oneCellAnchor>
    <xdr:from>
      <xdr:col>5</xdr:col>
      <xdr:colOff>933450</xdr:colOff>
      <xdr:row>10</xdr:row>
      <xdr:rowOff>85725</xdr:rowOff>
    </xdr:from>
    <xdr:ext cx="1438275" cy="2505075"/>
    <xdr:pic>
      <xdr:nvPicPr>
        <xdr:cNvPr id="192" name="Рисунок 191">
          <a:extLst>
            <a:ext uri="{FF2B5EF4-FFF2-40B4-BE49-F238E27FC236}">
              <a16:creationId xmlns:a16="http://schemas.microsoft.com/office/drawing/2014/main" id="{00000000-0008-0000-0200-0000C0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791950" y="21812250"/>
          <a:ext cx="1438275" cy="2505075"/>
        </a:xfrm>
        <a:prstGeom prst="rect">
          <a:avLst/>
        </a:prstGeom>
      </xdr:spPr>
    </xdr:pic>
    <xdr:clientData/>
  </xdr:oneCellAnchor>
  <xdr:oneCellAnchor>
    <xdr:from>
      <xdr:col>5</xdr:col>
      <xdr:colOff>904875</xdr:colOff>
      <xdr:row>9</xdr:row>
      <xdr:rowOff>57150</xdr:rowOff>
    </xdr:from>
    <xdr:ext cx="1390650" cy="2505075"/>
    <xdr:pic>
      <xdr:nvPicPr>
        <xdr:cNvPr id="193" name="Рисунок 192">
          <a:extLst>
            <a:ext uri="{FF2B5EF4-FFF2-40B4-BE49-F238E27FC236}">
              <a16:creationId xmlns:a16="http://schemas.microsoft.com/office/drawing/2014/main" id="{00000000-0008-0000-0200-0000C1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763375" y="18869025"/>
          <a:ext cx="1390650" cy="2505075"/>
        </a:xfrm>
        <a:prstGeom prst="rect">
          <a:avLst/>
        </a:prstGeom>
      </xdr:spPr>
    </xdr:pic>
    <xdr:clientData/>
  </xdr:oneCellAnchor>
  <xdr:oneCellAnchor>
    <xdr:from>
      <xdr:col>5</xdr:col>
      <xdr:colOff>923925</xdr:colOff>
      <xdr:row>16</xdr:row>
      <xdr:rowOff>66675</xdr:rowOff>
    </xdr:from>
    <xdr:ext cx="1457325" cy="2533650"/>
    <xdr:pic>
      <xdr:nvPicPr>
        <xdr:cNvPr id="194" name="Рисунок 193">
          <a:extLst>
            <a:ext uri="{FF2B5EF4-FFF2-40B4-BE49-F238E27FC236}">
              <a16:creationId xmlns:a16="http://schemas.microsoft.com/office/drawing/2014/main" id="{00000000-0008-0000-0200-0000C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782425" y="39281100"/>
          <a:ext cx="1457325" cy="2533650"/>
        </a:xfrm>
        <a:prstGeom prst="rect">
          <a:avLst/>
        </a:prstGeom>
      </xdr:spPr>
    </xdr:pic>
    <xdr:clientData/>
  </xdr:oneCellAnchor>
  <xdr:oneCellAnchor>
    <xdr:from>
      <xdr:col>5</xdr:col>
      <xdr:colOff>981075</xdr:colOff>
      <xdr:row>15</xdr:row>
      <xdr:rowOff>95250</xdr:rowOff>
    </xdr:from>
    <xdr:ext cx="1362075" cy="2486025"/>
    <xdr:pic>
      <xdr:nvPicPr>
        <xdr:cNvPr id="195" name="Рисунок 194">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1839575" y="36395025"/>
          <a:ext cx="1362075" cy="2486025"/>
        </a:xfrm>
        <a:prstGeom prst="rect">
          <a:avLst/>
        </a:prstGeom>
      </xdr:spPr>
    </xdr:pic>
    <xdr:clientData/>
  </xdr:oneCellAnchor>
  <xdr:oneCellAnchor>
    <xdr:from>
      <xdr:col>5</xdr:col>
      <xdr:colOff>990600</xdr:colOff>
      <xdr:row>14</xdr:row>
      <xdr:rowOff>47625</xdr:rowOff>
    </xdr:from>
    <xdr:ext cx="1381125" cy="2543175"/>
    <xdr:pic>
      <xdr:nvPicPr>
        <xdr:cNvPr id="196" name="Рисунок 195">
          <a:extLst>
            <a:ext uri="{FF2B5EF4-FFF2-40B4-BE49-F238E27FC236}">
              <a16:creationId xmlns:a16="http://schemas.microsoft.com/office/drawing/2014/main" id="{00000000-0008-0000-0200-0000C4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1849100" y="33432750"/>
          <a:ext cx="1381125" cy="2543175"/>
        </a:xfrm>
        <a:prstGeom prst="rect">
          <a:avLst/>
        </a:prstGeom>
      </xdr:spPr>
    </xdr:pic>
    <xdr:clientData/>
  </xdr:oneCellAnchor>
  <xdr:oneCellAnchor>
    <xdr:from>
      <xdr:col>5</xdr:col>
      <xdr:colOff>971550</xdr:colOff>
      <xdr:row>13</xdr:row>
      <xdr:rowOff>38100</xdr:rowOff>
    </xdr:from>
    <xdr:ext cx="1485900" cy="2533650"/>
    <xdr:pic>
      <xdr:nvPicPr>
        <xdr:cNvPr id="197" name="Рисунок 196">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1830050" y="30508575"/>
          <a:ext cx="1485900" cy="2533650"/>
        </a:xfrm>
        <a:prstGeom prst="rect">
          <a:avLst/>
        </a:prstGeom>
      </xdr:spPr>
    </xdr:pic>
    <xdr:clientData/>
  </xdr:oneCellAnchor>
  <xdr:oneCellAnchor>
    <xdr:from>
      <xdr:col>5</xdr:col>
      <xdr:colOff>962025</xdr:colOff>
      <xdr:row>18</xdr:row>
      <xdr:rowOff>76200</xdr:rowOff>
    </xdr:from>
    <xdr:ext cx="1419225" cy="2505075"/>
    <xdr:pic>
      <xdr:nvPicPr>
        <xdr:cNvPr id="198" name="Рисунок 197">
          <a:extLst>
            <a:ext uri="{FF2B5EF4-FFF2-40B4-BE49-F238E27FC236}">
              <a16:creationId xmlns:a16="http://schemas.microsoft.com/office/drawing/2014/main" id="{00000000-0008-0000-0200-0000C6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820525" y="45119925"/>
          <a:ext cx="1419225" cy="2505075"/>
        </a:xfrm>
        <a:prstGeom prst="rect">
          <a:avLst/>
        </a:prstGeom>
      </xdr:spPr>
    </xdr:pic>
    <xdr:clientData/>
  </xdr:oneCellAnchor>
  <xdr:oneCellAnchor>
    <xdr:from>
      <xdr:col>5</xdr:col>
      <xdr:colOff>933450</xdr:colOff>
      <xdr:row>17</xdr:row>
      <xdr:rowOff>57150</xdr:rowOff>
    </xdr:from>
    <xdr:ext cx="1447800" cy="2571750"/>
    <xdr:pic>
      <xdr:nvPicPr>
        <xdr:cNvPr id="199" name="Рисунок 198">
          <a:extLst>
            <a:ext uri="{FF2B5EF4-FFF2-40B4-BE49-F238E27FC236}">
              <a16:creationId xmlns:a16="http://schemas.microsoft.com/office/drawing/2014/main" id="{00000000-0008-0000-0200-0000C7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791950" y="42186225"/>
          <a:ext cx="1447800" cy="2571750"/>
        </a:xfrm>
        <a:prstGeom prst="rect">
          <a:avLst/>
        </a:prstGeom>
      </xdr:spPr>
    </xdr:pic>
    <xdr:clientData/>
  </xdr:oneCellAnchor>
  <xdr:oneCellAnchor>
    <xdr:from>
      <xdr:col>5</xdr:col>
      <xdr:colOff>895350</xdr:colOff>
      <xdr:row>20</xdr:row>
      <xdr:rowOff>76200</xdr:rowOff>
    </xdr:from>
    <xdr:ext cx="1400175" cy="2505075"/>
    <xdr:pic>
      <xdr:nvPicPr>
        <xdr:cNvPr id="200" name="Рисунок 199">
          <a:extLst>
            <a:ext uri="{FF2B5EF4-FFF2-40B4-BE49-F238E27FC236}">
              <a16:creationId xmlns:a16="http://schemas.microsoft.com/office/drawing/2014/main" id="{00000000-0008-0000-0200-0000C8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1753850" y="50949225"/>
          <a:ext cx="1400175" cy="2505075"/>
        </a:xfrm>
        <a:prstGeom prst="rect">
          <a:avLst/>
        </a:prstGeom>
      </xdr:spPr>
    </xdr:pic>
    <xdr:clientData/>
  </xdr:oneCellAnchor>
  <xdr:oneCellAnchor>
    <xdr:from>
      <xdr:col>5</xdr:col>
      <xdr:colOff>933450</xdr:colOff>
      <xdr:row>19</xdr:row>
      <xdr:rowOff>38100</xdr:rowOff>
    </xdr:from>
    <xdr:ext cx="1381125" cy="2581275"/>
    <xdr:pic>
      <xdr:nvPicPr>
        <xdr:cNvPr id="201" name="Рисунок 200">
          <a:extLst>
            <a:ext uri="{FF2B5EF4-FFF2-40B4-BE49-F238E27FC236}">
              <a16:creationId xmlns:a16="http://schemas.microsoft.com/office/drawing/2014/main" id="{00000000-0008-0000-0200-0000C9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1791950" y="47996475"/>
          <a:ext cx="1381125" cy="2581275"/>
        </a:xfrm>
        <a:prstGeom prst="rect">
          <a:avLst/>
        </a:prstGeom>
      </xdr:spPr>
    </xdr:pic>
    <xdr:clientData/>
  </xdr:oneCellAnchor>
  <xdr:oneCellAnchor>
    <xdr:from>
      <xdr:col>4</xdr:col>
      <xdr:colOff>257175</xdr:colOff>
      <xdr:row>20</xdr:row>
      <xdr:rowOff>57150</xdr:rowOff>
    </xdr:from>
    <xdr:ext cx="2047875" cy="2524125"/>
    <xdr:pic>
      <xdr:nvPicPr>
        <xdr:cNvPr id="202" name="Рисунок 201">
          <a:extLst>
            <a:ext uri="{FF2B5EF4-FFF2-40B4-BE49-F238E27FC236}">
              <a16:creationId xmlns:a16="http://schemas.microsoft.com/office/drawing/2014/main" id="{00000000-0008-0000-0200-0000C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686800" y="50930175"/>
          <a:ext cx="2047875" cy="2524125"/>
        </a:xfrm>
        <a:prstGeom prst="rect">
          <a:avLst/>
        </a:prstGeom>
      </xdr:spPr>
    </xdr:pic>
    <xdr:clientData/>
  </xdr:oneCellAnchor>
  <xdr:oneCellAnchor>
    <xdr:from>
      <xdr:col>4</xdr:col>
      <xdr:colOff>200025</xdr:colOff>
      <xdr:row>19</xdr:row>
      <xdr:rowOff>28575</xdr:rowOff>
    </xdr:from>
    <xdr:ext cx="2076450" cy="2571750"/>
    <xdr:pic>
      <xdr:nvPicPr>
        <xdr:cNvPr id="203" name="Рисунок 202">
          <a:extLst>
            <a:ext uri="{FF2B5EF4-FFF2-40B4-BE49-F238E27FC236}">
              <a16:creationId xmlns:a16="http://schemas.microsoft.com/office/drawing/2014/main" id="{00000000-0008-0000-0200-0000CB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629650" y="47986950"/>
          <a:ext cx="2076450" cy="2571750"/>
        </a:xfrm>
        <a:prstGeom prst="rect">
          <a:avLst/>
        </a:prstGeom>
      </xdr:spPr>
    </xdr:pic>
    <xdr:clientData/>
  </xdr:oneCellAnchor>
  <xdr:oneCellAnchor>
    <xdr:from>
      <xdr:col>4</xdr:col>
      <xdr:colOff>142875</xdr:colOff>
      <xdr:row>18</xdr:row>
      <xdr:rowOff>38100</xdr:rowOff>
    </xdr:from>
    <xdr:ext cx="2162175" cy="2562225"/>
    <xdr:pic>
      <xdr:nvPicPr>
        <xdr:cNvPr id="204" name="Рисунок 203">
          <a:extLst>
            <a:ext uri="{FF2B5EF4-FFF2-40B4-BE49-F238E27FC236}">
              <a16:creationId xmlns:a16="http://schemas.microsoft.com/office/drawing/2014/main" id="{00000000-0008-0000-0200-0000CC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l="4782" r="7212"/>
        <a:stretch>
          <a:fillRect/>
        </a:stretch>
      </xdr:blipFill>
      <xdr:spPr>
        <a:xfrm>
          <a:off x="8572500" y="45081825"/>
          <a:ext cx="2162175" cy="2562225"/>
        </a:xfrm>
        <a:prstGeom prst="rect">
          <a:avLst/>
        </a:prstGeom>
      </xdr:spPr>
    </xdr:pic>
    <xdr:clientData/>
  </xdr:oneCellAnchor>
  <xdr:oneCellAnchor>
    <xdr:from>
      <xdr:col>4</xdr:col>
      <xdr:colOff>200025</xdr:colOff>
      <xdr:row>17</xdr:row>
      <xdr:rowOff>66675</xdr:rowOff>
    </xdr:from>
    <xdr:ext cx="2047875" cy="2505075"/>
    <xdr:pic>
      <xdr:nvPicPr>
        <xdr:cNvPr id="205" name="Рисунок 204">
          <a:extLst>
            <a:ext uri="{FF2B5EF4-FFF2-40B4-BE49-F238E27FC236}">
              <a16:creationId xmlns:a16="http://schemas.microsoft.com/office/drawing/2014/main" id="{00000000-0008-0000-0200-0000CD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l="4295" r="7295"/>
        <a:stretch>
          <a:fillRect/>
        </a:stretch>
      </xdr:blipFill>
      <xdr:spPr>
        <a:xfrm>
          <a:off x="8629650" y="42195750"/>
          <a:ext cx="2047875" cy="2505075"/>
        </a:xfrm>
        <a:prstGeom prst="rect">
          <a:avLst/>
        </a:prstGeom>
      </xdr:spPr>
    </xdr:pic>
    <xdr:clientData/>
  </xdr:oneCellAnchor>
  <xdr:oneCellAnchor>
    <xdr:from>
      <xdr:col>4</xdr:col>
      <xdr:colOff>171450</xdr:colOff>
      <xdr:row>16</xdr:row>
      <xdr:rowOff>0</xdr:rowOff>
    </xdr:from>
    <xdr:ext cx="2190750" cy="2600325"/>
    <xdr:pic>
      <xdr:nvPicPr>
        <xdr:cNvPr id="206" name="Рисунок 205">
          <a:extLst>
            <a:ext uri="{FF2B5EF4-FFF2-40B4-BE49-F238E27FC236}">
              <a16:creationId xmlns:a16="http://schemas.microsoft.com/office/drawing/2014/main" id="{00000000-0008-0000-0200-0000CE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8601075" y="39214425"/>
          <a:ext cx="2190750" cy="2600325"/>
        </a:xfrm>
        <a:prstGeom prst="rect">
          <a:avLst/>
        </a:prstGeom>
      </xdr:spPr>
    </xdr:pic>
    <xdr:clientData/>
  </xdr:oneCellAnchor>
  <xdr:oneCellAnchor>
    <xdr:from>
      <xdr:col>4</xdr:col>
      <xdr:colOff>200025</xdr:colOff>
      <xdr:row>15</xdr:row>
      <xdr:rowOff>66675</xdr:rowOff>
    </xdr:from>
    <xdr:ext cx="2143125" cy="2505075"/>
    <xdr:pic>
      <xdr:nvPicPr>
        <xdr:cNvPr id="207" name="Рисунок 206">
          <a:extLst>
            <a:ext uri="{FF2B5EF4-FFF2-40B4-BE49-F238E27FC236}">
              <a16:creationId xmlns:a16="http://schemas.microsoft.com/office/drawing/2014/main" id="{00000000-0008-0000-0200-0000CF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629650" y="36366450"/>
          <a:ext cx="2143125" cy="2505075"/>
        </a:xfrm>
        <a:prstGeom prst="rect">
          <a:avLst/>
        </a:prstGeom>
      </xdr:spPr>
    </xdr:pic>
    <xdr:clientData/>
  </xdr:oneCellAnchor>
  <xdr:oneCellAnchor>
    <xdr:from>
      <xdr:col>4</xdr:col>
      <xdr:colOff>104775</xdr:colOff>
      <xdr:row>14</xdr:row>
      <xdr:rowOff>85725</xdr:rowOff>
    </xdr:from>
    <xdr:ext cx="2276475" cy="2476500"/>
    <xdr:pic>
      <xdr:nvPicPr>
        <xdr:cNvPr id="208" name="Рисунок 207">
          <a:extLst>
            <a:ext uri="{FF2B5EF4-FFF2-40B4-BE49-F238E27FC236}">
              <a16:creationId xmlns:a16="http://schemas.microsoft.com/office/drawing/2014/main" id="{00000000-0008-0000-0200-0000D0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534400" y="33470850"/>
          <a:ext cx="2276475" cy="2476500"/>
        </a:xfrm>
        <a:prstGeom prst="rect">
          <a:avLst/>
        </a:prstGeom>
      </xdr:spPr>
    </xdr:pic>
    <xdr:clientData/>
  </xdr:oneCellAnchor>
  <xdr:oneCellAnchor>
    <xdr:from>
      <xdr:col>4</xdr:col>
      <xdr:colOff>123825</xdr:colOff>
      <xdr:row>13</xdr:row>
      <xdr:rowOff>57150</xdr:rowOff>
    </xdr:from>
    <xdr:ext cx="2209800" cy="2505075"/>
    <xdr:pic>
      <xdr:nvPicPr>
        <xdr:cNvPr id="209" name="Рисунок 208">
          <a:extLst>
            <a:ext uri="{FF2B5EF4-FFF2-40B4-BE49-F238E27FC236}">
              <a16:creationId xmlns:a16="http://schemas.microsoft.com/office/drawing/2014/main" id="{00000000-0008-0000-0200-0000D1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8553450" y="30527625"/>
          <a:ext cx="2209800" cy="2505075"/>
        </a:xfrm>
        <a:prstGeom prst="rect">
          <a:avLst/>
        </a:prstGeom>
      </xdr:spPr>
    </xdr:pic>
    <xdr:clientData/>
  </xdr:oneCellAnchor>
  <xdr:oneCellAnchor>
    <xdr:from>
      <xdr:col>4</xdr:col>
      <xdr:colOff>171450</xdr:colOff>
      <xdr:row>12</xdr:row>
      <xdr:rowOff>38100</xdr:rowOff>
    </xdr:from>
    <xdr:ext cx="2124075" cy="2524125"/>
    <xdr:pic>
      <xdr:nvPicPr>
        <xdr:cNvPr id="210" name="Рисунок 209">
          <a:extLst>
            <a:ext uri="{FF2B5EF4-FFF2-40B4-BE49-F238E27FC236}">
              <a16:creationId xmlns:a16="http://schemas.microsoft.com/office/drawing/2014/main" id="{00000000-0008-0000-0200-0000D2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601075" y="27593925"/>
          <a:ext cx="2124075" cy="2524125"/>
        </a:xfrm>
        <a:prstGeom prst="rect">
          <a:avLst/>
        </a:prstGeom>
      </xdr:spPr>
    </xdr:pic>
    <xdr:clientData/>
  </xdr:oneCellAnchor>
  <xdr:oneCellAnchor>
    <xdr:from>
      <xdr:col>4</xdr:col>
      <xdr:colOff>152400</xdr:colOff>
      <xdr:row>11</xdr:row>
      <xdr:rowOff>76200</xdr:rowOff>
    </xdr:from>
    <xdr:ext cx="2133600" cy="2505075"/>
    <xdr:pic>
      <xdr:nvPicPr>
        <xdr:cNvPr id="211" name="Рисунок 210">
          <a:extLst>
            <a:ext uri="{FF2B5EF4-FFF2-40B4-BE49-F238E27FC236}">
              <a16:creationId xmlns:a16="http://schemas.microsoft.com/office/drawing/2014/main" id="{00000000-0008-0000-0200-0000D3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8582025" y="24717375"/>
          <a:ext cx="2133600" cy="2505075"/>
        </a:xfrm>
        <a:prstGeom prst="rect">
          <a:avLst/>
        </a:prstGeom>
      </xdr:spPr>
    </xdr:pic>
    <xdr:clientData/>
  </xdr:oneCellAnchor>
  <xdr:oneCellAnchor>
    <xdr:from>
      <xdr:col>4</xdr:col>
      <xdr:colOff>123825</xdr:colOff>
      <xdr:row>10</xdr:row>
      <xdr:rowOff>57150</xdr:rowOff>
    </xdr:from>
    <xdr:ext cx="2286000" cy="2505075"/>
    <xdr:pic>
      <xdr:nvPicPr>
        <xdr:cNvPr id="212" name="Рисунок 211">
          <a:extLst>
            <a:ext uri="{FF2B5EF4-FFF2-40B4-BE49-F238E27FC236}">
              <a16:creationId xmlns:a16="http://schemas.microsoft.com/office/drawing/2014/main" id="{00000000-0008-0000-0200-0000D4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l="7267" t="-494" r="9539" b="494"/>
        <a:stretch>
          <a:fillRect/>
        </a:stretch>
      </xdr:blipFill>
      <xdr:spPr>
        <a:xfrm>
          <a:off x="8553450" y="21783675"/>
          <a:ext cx="2286000" cy="2505075"/>
        </a:xfrm>
        <a:prstGeom prst="rect">
          <a:avLst/>
        </a:prstGeom>
      </xdr:spPr>
    </xdr:pic>
    <xdr:clientData/>
  </xdr:oneCellAnchor>
  <xdr:oneCellAnchor>
    <xdr:from>
      <xdr:col>4</xdr:col>
      <xdr:colOff>66675</xdr:colOff>
      <xdr:row>9</xdr:row>
      <xdr:rowOff>85725</xdr:rowOff>
    </xdr:from>
    <xdr:ext cx="2333625" cy="2447925"/>
    <xdr:pic>
      <xdr:nvPicPr>
        <xdr:cNvPr id="213" name="Рисунок 212">
          <a:extLst>
            <a:ext uri="{FF2B5EF4-FFF2-40B4-BE49-F238E27FC236}">
              <a16:creationId xmlns:a16="http://schemas.microsoft.com/office/drawing/2014/main" id="{00000000-0008-0000-0200-0000D5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8496300" y="18897600"/>
          <a:ext cx="2333625" cy="2447925"/>
        </a:xfrm>
        <a:prstGeom prst="rect">
          <a:avLst/>
        </a:prstGeom>
      </xdr:spPr>
    </xdr:pic>
    <xdr:clientData/>
  </xdr:oneCellAnchor>
  <xdr:oneCellAnchor>
    <xdr:from>
      <xdr:col>4</xdr:col>
      <xdr:colOff>285750</xdr:colOff>
      <xdr:row>8</xdr:row>
      <xdr:rowOff>28575</xdr:rowOff>
    </xdr:from>
    <xdr:ext cx="1952625" cy="2600325"/>
    <xdr:pic>
      <xdr:nvPicPr>
        <xdr:cNvPr id="214" name="Рисунок 213">
          <a:extLst>
            <a:ext uri="{FF2B5EF4-FFF2-40B4-BE49-F238E27FC236}">
              <a16:creationId xmlns:a16="http://schemas.microsoft.com/office/drawing/2014/main" id="{00000000-0008-0000-0200-0000D6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8715375" y="15925800"/>
          <a:ext cx="1952625" cy="2600325"/>
        </a:xfrm>
        <a:prstGeom prst="rect">
          <a:avLst/>
        </a:prstGeom>
      </xdr:spPr>
    </xdr:pic>
    <xdr:clientData/>
  </xdr:oneCellAnchor>
  <xdr:oneCellAnchor>
    <xdr:from>
      <xdr:col>4</xdr:col>
      <xdr:colOff>342900</xdr:colOff>
      <xdr:row>7</xdr:row>
      <xdr:rowOff>38100</xdr:rowOff>
    </xdr:from>
    <xdr:ext cx="1905000" cy="2533650"/>
    <xdr:pic>
      <xdr:nvPicPr>
        <xdr:cNvPr id="215" name="Рисунок 214">
          <a:extLst>
            <a:ext uri="{FF2B5EF4-FFF2-40B4-BE49-F238E27FC236}">
              <a16:creationId xmlns:a16="http://schemas.microsoft.com/office/drawing/2014/main" id="{00000000-0008-0000-0200-0000D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8772525" y="13020675"/>
          <a:ext cx="1905000" cy="2533650"/>
        </a:xfrm>
        <a:prstGeom prst="rect">
          <a:avLst/>
        </a:prstGeom>
      </xdr:spPr>
    </xdr:pic>
    <xdr:clientData/>
  </xdr:oneCellAnchor>
  <xdr:oneCellAnchor>
    <xdr:from>
      <xdr:col>4</xdr:col>
      <xdr:colOff>371475</xdr:colOff>
      <xdr:row>6</xdr:row>
      <xdr:rowOff>47625</xdr:rowOff>
    </xdr:from>
    <xdr:ext cx="1943100" cy="2590800"/>
    <xdr:pic>
      <xdr:nvPicPr>
        <xdr:cNvPr id="216" name="Рисунок 215">
          <a:extLst>
            <a:ext uri="{FF2B5EF4-FFF2-40B4-BE49-F238E27FC236}">
              <a16:creationId xmlns:a16="http://schemas.microsoft.com/office/drawing/2014/main" id="{00000000-0008-0000-0200-0000D8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8801100" y="10115550"/>
          <a:ext cx="1943100" cy="2590800"/>
        </a:xfrm>
        <a:prstGeom prst="rect">
          <a:avLst/>
        </a:prstGeom>
      </xdr:spPr>
    </xdr:pic>
    <xdr:clientData/>
  </xdr:oneCellAnchor>
  <xdr:oneCellAnchor>
    <xdr:from>
      <xdr:col>4</xdr:col>
      <xdr:colOff>371475</xdr:colOff>
      <xdr:row>5</xdr:row>
      <xdr:rowOff>38100</xdr:rowOff>
    </xdr:from>
    <xdr:ext cx="1905000" cy="2533650"/>
    <xdr:pic>
      <xdr:nvPicPr>
        <xdr:cNvPr id="217" name="Рисунок 216">
          <a:extLst>
            <a:ext uri="{FF2B5EF4-FFF2-40B4-BE49-F238E27FC236}">
              <a16:creationId xmlns:a16="http://schemas.microsoft.com/office/drawing/2014/main" id="{00000000-0008-0000-0200-0000D9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8801100" y="7191375"/>
          <a:ext cx="1905000" cy="2533650"/>
        </a:xfrm>
        <a:prstGeom prst="rect">
          <a:avLst/>
        </a:prstGeom>
      </xdr:spPr>
    </xdr:pic>
    <xdr:clientData/>
  </xdr:oneCellAnchor>
  <xdr:oneCellAnchor>
    <xdr:from>
      <xdr:col>4</xdr:col>
      <xdr:colOff>400050</xdr:colOff>
      <xdr:row>4</xdr:row>
      <xdr:rowOff>85725</xdr:rowOff>
    </xdr:from>
    <xdr:ext cx="1876425" cy="2495550"/>
    <xdr:pic>
      <xdr:nvPicPr>
        <xdr:cNvPr id="218" name="Рисунок 217">
          <a:extLst>
            <a:ext uri="{FF2B5EF4-FFF2-40B4-BE49-F238E27FC236}">
              <a16:creationId xmlns:a16="http://schemas.microsoft.com/office/drawing/2014/main" id="{00000000-0008-0000-0200-0000D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8829675" y="4324350"/>
          <a:ext cx="1876425" cy="2495550"/>
        </a:xfrm>
        <a:prstGeom prst="rect">
          <a:avLst/>
        </a:prstGeom>
      </xdr:spPr>
    </xdr:pic>
    <xdr:clientData/>
  </xdr:oneCellAnchor>
  <xdr:oneCellAnchor>
    <xdr:from>
      <xdr:col>4</xdr:col>
      <xdr:colOff>371475</xdr:colOff>
      <xdr:row>3</xdr:row>
      <xdr:rowOff>85725</xdr:rowOff>
    </xdr:from>
    <xdr:ext cx="1866900" cy="2495550"/>
    <xdr:pic>
      <xdr:nvPicPr>
        <xdr:cNvPr id="219" name="Рисунок 218">
          <a:extLst>
            <a:ext uri="{FF2B5EF4-FFF2-40B4-BE49-F238E27FC236}">
              <a16:creationId xmlns:a16="http://schemas.microsoft.com/office/drawing/2014/main" id="{00000000-0008-0000-0200-0000DB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8801100" y="1409700"/>
          <a:ext cx="1866900" cy="2495550"/>
        </a:xfrm>
        <a:prstGeom prst="rect">
          <a:avLst/>
        </a:prstGeom>
      </xdr:spPr>
    </xdr:pic>
    <xdr:clientData/>
  </xdr:oneCellAnchor>
  <xdr:oneCellAnchor>
    <xdr:from>
      <xdr:col>4</xdr:col>
      <xdr:colOff>371475</xdr:colOff>
      <xdr:row>21</xdr:row>
      <xdr:rowOff>57150</xdr:rowOff>
    </xdr:from>
    <xdr:ext cx="1914525" cy="2552700"/>
    <xdr:pic>
      <xdr:nvPicPr>
        <xdr:cNvPr id="220" name="Рисунок 219">
          <a:extLst>
            <a:ext uri="{FF2B5EF4-FFF2-40B4-BE49-F238E27FC236}">
              <a16:creationId xmlns:a16="http://schemas.microsoft.com/office/drawing/2014/main" id="{00000000-0008-0000-0200-0000DC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8801100" y="53844825"/>
          <a:ext cx="1914525" cy="2552700"/>
        </a:xfrm>
        <a:prstGeom prst="rect">
          <a:avLst/>
        </a:prstGeom>
      </xdr:spPr>
    </xdr:pic>
    <xdr:clientData/>
  </xdr:oneCellAnchor>
  <xdr:oneCellAnchor>
    <xdr:from>
      <xdr:col>4</xdr:col>
      <xdr:colOff>323850</xdr:colOff>
      <xdr:row>22</xdr:row>
      <xdr:rowOff>57150</xdr:rowOff>
    </xdr:from>
    <xdr:ext cx="1914525" cy="2552700"/>
    <xdr:pic>
      <xdr:nvPicPr>
        <xdr:cNvPr id="221" name="Рисунок 220">
          <a:extLst>
            <a:ext uri="{FF2B5EF4-FFF2-40B4-BE49-F238E27FC236}">
              <a16:creationId xmlns:a16="http://schemas.microsoft.com/office/drawing/2014/main" id="{00000000-0008-0000-0200-0000DD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flipH="1">
          <a:off x="8753475" y="56759475"/>
          <a:ext cx="1914525" cy="2552700"/>
        </a:xfrm>
        <a:prstGeom prst="rect">
          <a:avLst/>
        </a:prstGeom>
      </xdr:spPr>
    </xdr:pic>
    <xdr:clientData/>
  </xdr:oneCellAnchor>
  <xdr:oneCellAnchor>
    <xdr:from>
      <xdr:col>4</xdr:col>
      <xdr:colOff>161925</xdr:colOff>
      <xdr:row>23</xdr:row>
      <xdr:rowOff>85725</xdr:rowOff>
    </xdr:from>
    <xdr:ext cx="2238375" cy="2533650"/>
    <xdr:pic>
      <xdr:nvPicPr>
        <xdr:cNvPr id="222" name="Рисунок 221">
          <a:extLst>
            <a:ext uri="{FF2B5EF4-FFF2-40B4-BE49-F238E27FC236}">
              <a16:creationId xmlns:a16="http://schemas.microsoft.com/office/drawing/2014/main" id="{00000000-0008-0000-0200-0000DE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l="1976" t="961" r="7427" b="-961"/>
        <a:stretch>
          <a:fillRect/>
        </a:stretch>
      </xdr:blipFill>
      <xdr:spPr>
        <a:xfrm flipH="1">
          <a:off x="8591550" y="59702700"/>
          <a:ext cx="2238375" cy="2533650"/>
        </a:xfrm>
        <a:prstGeom prst="rect">
          <a:avLst/>
        </a:prstGeom>
      </xdr:spPr>
    </xdr:pic>
    <xdr:clientData/>
  </xdr:oneCellAnchor>
  <xdr:oneCellAnchor>
    <xdr:from>
      <xdr:col>4</xdr:col>
      <xdr:colOff>76200</xdr:colOff>
      <xdr:row>24</xdr:row>
      <xdr:rowOff>142875</xdr:rowOff>
    </xdr:from>
    <xdr:ext cx="2257425" cy="2390775"/>
    <xdr:pic>
      <xdr:nvPicPr>
        <xdr:cNvPr id="223" name="Рисунок 222">
          <a:extLst>
            <a:ext uri="{FF2B5EF4-FFF2-40B4-BE49-F238E27FC236}">
              <a16:creationId xmlns:a16="http://schemas.microsoft.com/office/drawing/2014/main" id="{00000000-0008-0000-0200-0000DF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8505825" y="62674500"/>
          <a:ext cx="2257425" cy="2390775"/>
        </a:xfrm>
        <a:prstGeom prst="rect">
          <a:avLst/>
        </a:prstGeom>
      </xdr:spPr>
    </xdr:pic>
    <xdr:clientData/>
  </xdr:oneCellAnchor>
  <xdr:oneCellAnchor>
    <xdr:from>
      <xdr:col>4</xdr:col>
      <xdr:colOff>123825</xdr:colOff>
      <xdr:row>25</xdr:row>
      <xdr:rowOff>180975</xdr:rowOff>
    </xdr:from>
    <xdr:ext cx="2257425" cy="2352675"/>
    <xdr:pic>
      <xdr:nvPicPr>
        <xdr:cNvPr id="224" name="Рисунок 223">
          <a:extLst>
            <a:ext uri="{FF2B5EF4-FFF2-40B4-BE49-F238E27FC236}">
              <a16:creationId xmlns:a16="http://schemas.microsoft.com/office/drawing/2014/main" id="{00000000-0008-0000-0200-0000E0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8553450" y="65627250"/>
          <a:ext cx="2257425" cy="2352675"/>
        </a:xfrm>
        <a:prstGeom prst="rect">
          <a:avLst/>
        </a:prstGeom>
      </xdr:spPr>
    </xdr:pic>
    <xdr:clientData/>
  </xdr:oneCellAnchor>
  <xdr:oneCellAnchor>
    <xdr:from>
      <xdr:col>4</xdr:col>
      <xdr:colOff>123825</xdr:colOff>
      <xdr:row>26</xdr:row>
      <xdr:rowOff>66675</xdr:rowOff>
    </xdr:from>
    <xdr:ext cx="2228850" cy="2438400"/>
    <xdr:pic>
      <xdr:nvPicPr>
        <xdr:cNvPr id="225" name="Рисунок 224">
          <a:extLst>
            <a:ext uri="{FF2B5EF4-FFF2-40B4-BE49-F238E27FC236}">
              <a16:creationId xmlns:a16="http://schemas.microsoft.com/office/drawing/2014/main" id="{00000000-0008-0000-0200-0000E1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8553450" y="68427600"/>
          <a:ext cx="2228850" cy="2438400"/>
        </a:xfrm>
        <a:prstGeom prst="rect">
          <a:avLst/>
        </a:prstGeom>
      </xdr:spPr>
    </xdr:pic>
    <xdr:clientData/>
  </xdr:oneCellAnchor>
  <xdr:oneCellAnchor>
    <xdr:from>
      <xdr:col>4</xdr:col>
      <xdr:colOff>76200</xdr:colOff>
      <xdr:row>27</xdr:row>
      <xdr:rowOff>38100</xdr:rowOff>
    </xdr:from>
    <xdr:ext cx="2324100" cy="2533650"/>
    <xdr:pic>
      <xdr:nvPicPr>
        <xdr:cNvPr id="226" name="Рисунок 225">
          <a:extLst>
            <a:ext uri="{FF2B5EF4-FFF2-40B4-BE49-F238E27FC236}">
              <a16:creationId xmlns:a16="http://schemas.microsoft.com/office/drawing/2014/main" id="{00000000-0008-0000-0200-0000E2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r="13253"/>
        <a:stretch>
          <a:fillRect/>
        </a:stretch>
      </xdr:blipFill>
      <xdr:spPr>
        <a:xfrm>
          <a:off x="8505825" y="71313675"/>
          <a:ext cx="2324100" cy="2533650"/>
        </a:xfrm>
        <a:prstGeom prst="rect">
          <a:avLst/>
        </a:prstGeom>
      </xdr:spPr>
    </xdr:pic>
    <xdr:clientData/>
  </xdr:oneCellAnchor>
  <xdr:oneCellAnchor>
    <xdr:from>
      <xdr:col>4</xdr:col>
      <xdr:colOff>66675</xdr:colOff>
      <xdr:row>28</xdr:row>
      <xdr:rowOff>142875</xdr:rowOff>
    </xdr:from>
    <xdr:ext cx="2343150" cy="2352675"/>
    <xdr:pic>
      <xdr:nvPicPr>
        <xdr:cNvPr id="227" name="Рисунок 226">
          <a:extLst>
            <a:ext uri="{FF2B5EF4-FFF2-40B4-BE49-F238E27FC236}">
              <a16:creationId xmlns:a16="http://schemas.microsoft.com/office/drawing/2014/main" id="{00000000-0008-0000-0200-0000E3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flipV="1">
          <a:off x="8496300" y="74333100"/>
          <a:ext cx="2343150" cy="2352675"/>
        </a:xfrm>
        <a:prstGeom prst="rect">
          <a:avLst/>
        </a:prstGeom>
      </xdr:spPr>
    </xdr:pic>
    <xdr:clientData/>
  </xdr:oneCellAnchor>
  <xdr:oneCellAnchor>
    <xdr:from>
      <xdr:col>4</xdr:col>
      <xdr:colOff>95250</xdr:colOff>
      <xdr:row>29</xdr:row>
      <xdr:rowOff>85725</xdr:rowOff>
    </xdr:from>
    <xdr:ext cx="2276475" cy="2486025"/>
    <xdr:pic>
      <xdr:nvPicPr>
        <xdr:cNvPr id="228" name="Рисунок 227">
          <a:extLst>
            <a:ext uri="{FF2B5EF4-FFF2-40B4-BE49-F238E27FC236}">
              <a16:creationId xmlns:a16="http://schemas.microsoft.com/office/drawing/2014/main" id="{00000000-0008-0000-0200-0000E4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8524875" y="77190600"/>
          <a:ext cx="2276475" cy="2486025"/>
        </a:xfrm>
        <a:prstGeom prst="rect">
          <a:avLst/>
        </a:prstGeom>
      </xdr:spPr>
    </xdr:pic>
    <xdr:clientData/>
  </xdr:oneCellAnchor>
  <xdr:oneCellAnchor>
    <xdr:from>
      <xdr:col>4</xdr:col>
      <xdr:colOff>123825</xdr:colOff>
      <xdr:row>30</xdr:row>
      <xdr:rowOff>66675</xdr:rowOff>
    </xdr:from>
    <xdr:ext cx="2238375" cy="2533650"/>
    <xdr:pic>
      <xdr:nvPicPr>
        <xdr:cNvPr id="229" name="Рисунок 228">
          <a:extLst>
            <a:ext uri="{FF2B5EF4-FFF2-40B4-BE49-F238E27FC236}">
              <a16:creationId xmlns:a16="http://schemas.microsoft.com/office/drawing/2014/main" id="{00000000-0008-0000-0200-0000E5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flipH="1">
          <a:off x="8553450" y="80086200"/>
          <a:ext cx="2238375" cy="2533650"/>
        </a:xfrm>
        <a:prstGeom prst="rect">
          <a:avLst/>
        </a:prstGeom>
      </xdr:spPr>
    </xdr:pic>
    <xdr:clientData/>
  </xdr:oneCellAnchor>
  <xdr:oneCellAnchor>
    <xdr:from>
      <xdr:col>4</xdr:col>
      <xdr:colOff>104775</xdr:colOff>
      <xdr:row>31</xdr:row>
      <xdr:rowOff>142875</xdr:rowOff>
    </xdr:from>
    <xdr:ext cx="2257425" cy="2305050"/>
    <xdr:pic>
      <xdr:nvPicPr>
        <xdr:cNvPr id="230" name="Рисунок 229">
          <a:extLst>
            <a:ext uri="{FF2B5EF4-FFF2-40B4-BE49-F238E27FC236}">
              <a16:creationId xmlns:a16="http://schemas.microsoft.com/office/drawing/2014/main" id="{00000000-0008-0000-0200-0000E6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flipH="1">
          <a:off x="8534400" y="83077050"/>
          <a:ext cx="2257425" cy="2305050"/>
        </a:xfrm>
        <a:prstGeom prst="rect">
          <a:avLst/>
        </a:prstGeom>
      </xdr:spPr>
    </xdr:pic>
    <xdr:clientData/>
  </xdr:oneCellAnchor>
  <xdr:oneCellAnchor>
    <xdr:from>
      <xdr:col>5</xdr:col>
      <xdr:colOff>828675</xdr:colOff>
      <xdr:row>27</xdr:row>
      <xdr:rowOff>85725</xdr:rowOff>
    </xdr:from>
    <xdr:ext cx="1352550" cy="2381250"/>
    <xdr:pic>
      <xdr:nvPicPr>
        <xdr:cNvPr id="231" name="Рисунок 230">
          <a:extLst>
            <a:ext uri="{FF2B5EF4-FFF2-40B4-BE49-F238E27FC236}">
              <a16:creationId xmlns:a16="http://schemas.microsoft.com/office/drawing/2014/main" id="{00000000-0008-0000-0200-0000E7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1687175" y="71361300"/>
          <a:ext cx="1352550" cy="2381250"/>
        </a:xfrm>
        <a:prstGeom prst="rect">
          <a:avLst/>
        </a:prstGeom>
      </xdr:spPr>
    </xdr:pic>
    <xdr:clientData/>
  </xdr:oneCellAnchor>
  <xdr:oneCellAnchor>
    <xdr:from>
      <xdr:col>5</xdr:col>
      <xdr:colOff>866775</xdr:colOff>
      <xdr:row>28</xdr:row>
      <xdr:rowOff>66675</xdr:rowOff>
    </xdr:from>
    <xdr:ext cx="1323975" cy="2381250"/>
    <xdr:pic>
      <xdr:nvPicPr>
        <xdr:cNvPr id="232" name="Рисунок 231">
          <a:extLst>
            <a:ext uri="{FF2B5EF4-FFF2-40B4-BE49-F238E27FC236}">
              <a16:creationId xmlns:a16="http://schemas.microsoft.com/office/drawing/2014/main" id="{00000000-0008-0000-0200-0000E8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1725275" y="74256900"/>
          <a:ext cx="1323975" cy="2381250"/>
        </a:xfrm>
        <a:prstGeom prst="rect">
          <a:avLst/>
        </a:prstGeom>
      </xdr:spPr>
    </xdr:pic>
    <xdr:clientData/>
  </xdr:oneCellAnchor>
  <xdr:oneCellAnchor>
    <xdr:from>
      <xdr:col>5</xdr:col>
      <xdr:colOff>809625</xdr:colOff>
      <xdr:row>29</xdr:row>
      <xdr:rowOff>123825</xdr:rowOff>
    </xdr:from>
    <xdr:ext cx="1276350" cy="2352675"/>
    <xdr:pic>
      <xdr:nvPicPr>
        <xdr:cNvPr id="233" name="Рисунок 232">
          <a:extLst>
            <a:ext uri="{FF2B5EF4-FFF2-40B4-BE49-F238E27FC236}">
              <a16:creationId xmlns:a16="http://schemas.microsoft.com/office/drawing/2014/main" id="{00000000-0008-0000-0200-0000E9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1668125" y="77228700"/>
          <a:ext cx="1276350" cy="2352675"/>
        </a:xfrm>
        <a:prstGeom prst="rect">
          <a:avLst/>
        </a:prstGeom>
      </xdr:spPr>
    </xdr:pic>
    <xdr:clientData/>
  </xdr:oneCellAnchor>
  <xdr:oneCellAnchor>
    <xdr:from>
      <xdr:col>5</xdr:col>
      <xdr:colOff>790575</xdr:colOff>
      <xdr:row>30</xdr:row>
      <xdr:rowOff>38100</xdr:rowOff>
    </xdr:from>
    <xdr:ext cx="1352550" cy="2524125"/>
    <xdr:pic>
      <xdr:nvPicPr>
        <xdr:cNvPr id="234" name="Рисунок 233">
          <a:extLst>
            <a:ext uri="{FF2B5EF4-FFF2-40B4-BE49-F238E27FC236}">
              <a16:creationId xmlns:a16="http://schemas.microsoft.com/office/drawing/2014/main" id="{00000000-0008-0000-0200-0000EA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1649075" y="80057625"/>
          <a:ext cx="1352550" cy="2524125"/>
        </a:xfrm>
        <a:prstGeom prst="rect">
          <a:avLst/>
        </a:prstGeom>
      </xdr:spPr>
    </xdr:pic>
    <xdr:clientData/>
  </xdr:oneCellAnchor>
  <xdr:oneCellAnchor>
    <xdr:from>
      <xdr:col>5</xdr:col>
      <xdr:colOff>847725</xdr:colOff>
      <xdr:row>31</xdr:row>
      <xdr:rowOff>104775</xdr:rowOff>
    </xdr:from>
    <xdr:ext cx="1343025" cy="2505075"/>
    <xdr:pic>
      <xdr:nvPicPr>
        <xdr:cNvPr id="235" name="Рисунок 234">
          <a:extLst>
            <a:ext uri="{FF2B5EF4-FFF2-40B4-BE49-F238E27FC236}">
              <a16:creationId xmlns:a16="http://schemas.microsoft.com/office/drawing/2014/main" id="{00000000-0008-0000-0200-0000EB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1706225" y="83038950"/>
          <a:ext cx="1343025" cy="2505075"/>
        </a:xfrm>
        <a:prstGeom prst="rect">
          <a:avLst/>
        </a:prstGeom>
      </xdr:spPr>
    </xdr:pic>
    <xdr:clientData/>
  </xdr:oneCellAnchor>
  <xdr:oneCellAnchor>
    <xdr:from>
      <xdr:col>5</xdr:col>
      <xdr:colOff>809625</xdr:colOff>
      <xdr:row>26</xdr:row>
      <xdr:rowOff>28575</xdr:rowOff>
    </xdr:from>
    <xdr:ext cx="1438275" cy="2562225"/>
    <xdr:pic>
      <xdr:nvPicPr>
        <xdr:cNvPr id="236" name="Рисунок 235">
          <a:extLst>
            <a:ext uri="{FF2B5EF4-FFF2-40B4-BE49-F238E27FC236}">
              <a16:creationId xmlns:a16="http://schemas.microsoft.com/office/drawing/2014/main" id="{00000000-0008-0000-0200-0000EC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1668125" y="68389500"/>
          <a:ext cx="1438275" cy="2562225"/>
        </a:xfrm>
        <a:prstGeom prst="rect">
          <a:avLst/>
        </a:prstGeom>
      </xdr:spPr>
    </xdr:pic>
    <xdr:clientData/>
  </xdr:oneCellAnchor>
  <xdr:oneCellAnchor>
    <xdr:from>
      <xdr:col>5</xdr:col>
      <xdr:colOff>857250</xdr:colOff>
      <xdr:row>25</xdr:row>
      <xdr:rowOff>95250</xdr:rowOff>
    </xdr:from>
    <xdr:ext cx="1362075" cy="2476500"/>
    <xdr:pic>
      <xdr:nvPicPr>
        <xdr:cNvPr id="237" name="Рисунок 236">
          <a:extLst>
            <a:ext uri="{FF2B5EF4-FFF2-40B4-BE49-F238E27FC236}">
              <a16:creationId xmlns:a16="http://schemas.microsoft.com/office/drawing/2014/main" id="{00000000-0008-0000-0200-0000ED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1715750" y="65541525"/>
          <a:ext cx="1362075" cy="2476500"/>
        </a:xfrm>
        <a:prstGeom prst="rect">
          <a:avLst/>
        </a:prstGeom>
      </xdr:spPr>
    </xdr:pic>
    <xdr:clientData/>
  </xdr:oneCellAnchor>
  <xdr:oneCellAnchor>
    <xdr:from>
      <xdr:col>5</xdr:col>
      <xdr:colOff>876300</xdr:colOff>
      <xdr:row>24</xdr:row>
      <xdr:rowOff>95250</xdr:rowOff>
    </xdr:from>
    <xdr:ext cx="1333500" cy="2495550"/>
    <xdr:pic>
      <xdr:nvPicPr>
        <xdr:cNvPr id="238" name="Рисунок 237">
          <a:extLst>
            <a:ext uri="{FF2B5EF4-FFF2-40B4-BE49-F238E27FC236}">
              <a16:creationId xmlns:a16="http://schemas.microsoft.com/office/drawing/2014/main" id="{00000000-0008-0000-0200-0000EE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1734800" y="62626875"/>
          <a:ext cx="1333500" cy="2495550"/>
        </a:xfrm>
        <a:prstGeom prst="rect">
          <a:avLst/>
        </a:prstGeom>
      </xdr:spPr>
    </xdr:pic>
    <xdr:clientData/>
  </xdr:oneCellAnchor>
  <xdr:oneCellAnchor>
    <xdr:from>
      <xdr:col>5</xdr:col>
      <xdr:colOff>923925</xdr:colOff>
      <xdr:row>23</xdr:row>
      <xdr:rowOff>85725</xdr:rowOff>
    </xdr:from>
    <xdr:ext cx="1390650" cy="2495550"/>
    <xdr:pic>
      <xdr:nvPicPr>
        <xdr:cNvPr id="239" name="Рисунок 238">
          <a:extLst>
            <a:ext uri="{FF2B5EF4-FFF2-40B4-BE49-F238E27FC236}">
              <a16:creationId xmlns:a16="http://schemas.microsoft.com/office/drawing/2014/main" id="{00000000-0008-0000-0200-0000EF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1782425" y="59702700"/>
          <a:ext cx="1390650" cy="2495550"/>
        </a:xfrm>
        <a:prstGeom prst="rect">
          <a:avLst/>
        </a:prstGeom>
      </xdr:spPr>
    </xdr:pic>
    <xdr:clientData/>
  </xdr:oneCellAnchor>
  <xdr:oneCellAnchor>
    <xdr:from>
      <xdr:col>5</xdr:col>
      <xdr:colOff>923925</xdr:colOff>
      <xdr:row>22</xdr:row>
      <xdr:rowOff>57150</xdr:rowOff>
    </xdr:from>
    <xdr:ext cx="1390650" cy="2533650"/>
    <xdr:pic>
      <xdr:nvPicPr>
        <xdr:cNvPr id="240" name="Рисунок 239">
          <a:extLst>
            <a:ext uri="{FF2B5EF4-FFF2-40B4-BE49-F238E27FC236}">
              <a16:creationId xmlns:a16="http://schemas.microsoft.com/office/drawing/2014/main" id="{00000000-0008-0000-0200-0000F0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1782425" y="56759475"/>
          <a:ext cx="1390650" cy="2533650"/>
        </a:xfrm>
        <a:prstGeom prst="rect">
          <a:avLst/>
        </a:prstGeom>
      </xdr:spPr>
    </xdr:pic>
    <xdr:clientData/>
  </xdr:oneCellAnchor>
  <xdr:oneCellAnchor>
    <xdr:from>
      <xdr:col>5</xdr:col>
      <xdr:colOff>885825</xdr:colOff>
      <xdr:row>21</xdr:row>
      <xdr:rowOff>142875</xdr:rowOff>
    </xdr:from>
    <xdr:ext cx="1304925" cy="2428875"/>
    <xdr:pic>
      <xdr:nvPicPr>
        <xdr:cNvPr id="241" name="Рисунок 240">
          <a:extLst>
            <a:ext uri="{FF2B5EF4-FFF2-40B4-BE49-F238E27FC236}">
              <a16:creationId xmlns:a16="http://schemas.microsoft.com/office/drawing/2014/main" id="{00000000-0008-0000-0200-0000F1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1744325" y="53930550"/>
          <a:ext cx="1304925" cy="2428875"/>
        </a:xfrm>
        <a:prstGeom prst="rect">
          <a:avLst/>
        </a:prstGeom>
      </xdr:spPr>
    </xdr:pic>
    <xdr:clientData/>
  </xdr:oneCellAnchor>
  <xdr:twoCellAnchor editAs="oneCell">
    <xdr:from>
      <xdr:col>0</xdr:col>
      <xdr:colOff>0</xdr:colOff>
      <xdr:row>1</xdr:row>
      <xdr:rowOff>228600</xdr:rowOff>
    </xdr:from>
    <xdr:to>
      <xdr:col>0</xdr:col>
      <xdr:colOff>1123950</xdr:colOff>
      <xdr:row>1</xdr:row>
      <xdr:rowOff>872490</xdr:rowOff>
    </xdr:to>
    <xdr:pic>
      <xdr:nvPicPr>
        <xdr:cNvPr id="242" name="Рисунок 241">
          <a:extLst>
            <a:ext uri="{FF2B5EF4-FFF2-40B4-BE49-F238E27FC236}">
              <a16:creationId xmlns:a16="http://schemas.microsoft.com/office/drawing/2014/main" id="{00000000-0008-0000-0200-0000F2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0" y="409575"/>
          <a:ext cx="1123950"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58882</xdr:colOff>
      <xdr:row>0</xdr:row>
      <xdr:rowOff>143741</xdr:rowOff>
    </xdr:from>
    <xdr:to>
      <xdr:col>18</xdr:col>
      <xdr:colOff>419100</xdr:colOff>
      <xdr:row>4</xdr:row>
      <xdr:rowOff>0</xdr:rowOff>
    </xdr:to>
    <xdr:pic>
      <xdr:nvPicPr>
        <xdr:cNvPr id="21" name="Рисунок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73725" y="142875"/>
          <a:ext cx="3409950" cy="4095750"/>
        </a:xfrm>
        <a:prstGeom prst="rect">
          <a:avLst/>
        </a:prstGeom>
      </xdr:spPr>
    </xdr:pic>
    <xdr:clientData/>
  </xdr:twoCellAnchor>
  <xdr:twoCellAnchor editAs="oneCell">
    <xdr:from>
      <xdr:col>13</xdr:col>
      <xdr:colOff>156210</xdr:colOff>
      <xdr:row>86</xdr:row>
      <xdr:rowOff>45721</xdr:rowOff>
    </xdr:from>
    <xdr:to>
      <xdr:col>21</xdr:col>
      <xdr:colOff>396239</xdr:colOff>
      <xdr:row>88</xdr:row>
      <xdr:rowOff>548639</xdr:rowOff>
    </xdr:to>
    <xdr:pic>
      <xdr:nvPicPr>
        <xdr:cNvPr id="22" name="Рисунок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468975" y="129616200"/>
          <a:ext cx="5114925" cy="6334125"/>
        </a:xfrm>
        <a:prstGeom prst="rect">
          <a:avLst/>
        </a:prstGeom>
      </xdr:spPr>
    </xdr:pic>
    <xdr:clientData/>
  </xdr:twoCellAnchor>
  <xdr:twoCellAnchor editAs="oneCell">
    <xdr:from>
      <xdr:col>13</xdr:col>
      <xdr:colOff>83845</xdr:colOff>
      <xdr:row>104</xdr:row>
      <xdr:rowOff>3082291</xdr:rowOff>
    </xdr:from>
    <xdr:to>
      <xdr:col>22</xdr:col>
      <xdr:colOff>63916</xdr:colOff>
      <xdr:row>107</xdr:row>
      <xdr:rowOff>533402</xdr:rowOff>
    </xdr:to>
    <xdr:pic>
      <xdr:nvPicPr>
        <xdr:cNvPr id="23" name="Рисунок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02300" y="184946925"/>
          <a:ext cx="5467350" cy="6362700"/>
        </a:xfrm>
        <a:prstGeom prst="rect">
          <a:avLst/>
        </a:prstGeom>
      </xdr:spPr>
    </xdr:pic>
    <xdr:clientData/>
  </xdr:twoCellAnchor>
  <xdr:twoCellAnchor editAs="oneCell">
    <xdr:from>
      <xdr:col>13</xdr:col>
      <xdr:colOff>582931</xdr:colOff>
      <xdr:row>118</xdr:row>
      <xdr:rowOff>3067050</xdr:rowOff>
    </xdr:from>
    <xdr:to>
      <xdr:col>24</xdr:col>
      <xdr:colOff>403861</xdr:colOff>
      <xdr:row>121</xdr:row>
      <xdr:rowOff>819906</xdr:rowOff>
    </xdr:to>
    <xdr:pic>
      <xdr:nvPicPr>
        <xdr:cNvPr id="24" name="Рисунок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897600" y="225752025"/>
          <a:ext cx="6524625" cy="6648450"/>
        </a:xfrm>
        <a:prstGeom prst="rect">
          <a:avLst/>
        </a:prstGeom>
      </xdr:spPr>
    </xdr:pic>
    <xdr:clientData/>
  </xdr:twoCellAnchor>
  <xdr:twoCellAnchor editAs="oneCell">
    <xdr:from>
      <xdr:col>13</xdr:col>
      <xdr:colOff>38100</xdr:colOff>
      <xdr:row>136</xdr:row>
      <xdr:rowOff>3097530</xdr:rowOff>
    </xdr:from>
    <xdr:to>
      <xdr:col>22</xdr:col>
      <xdr:colOff>179070</xdr:colOff>
      <xdr:row>139</xdr:row>
      <xdr:rowOff>438697</xdr:rowOff>
    </xdr:to>
    <xdr:pic>
      <xdr:nvPicPr>
        <xdr:cNvPr id="25" name="Рисунок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354675" y="278215725"/>
          <a:ext cx="5629275" cy="6267450"/>
        </a:xfrm>
        <a:prstGeom prst="rect">
          <a:avLst/>
        </a:prstGeom>
      </xdr:spPr>
    </xdr:pic>
    <xdr:clientData/>
  </xdr:twoCellAnchor>
  <xdr:twoCellAnchor editAs="oneCell">
    <xdr:from>
      <xdr:col>13</xdr:col>
      <xdr:colOff>76199</xdr:colOff>
      <xdr:row>155</xdr:row>
      <xdr:rowOff>3032760</xdr:rowOff>
    </xdr:from>
    <xdr:to>
      <xdr:col>22</xdr:col>
      <xdr:colOff>261556</xdr:colOff>
      <xdr:row>158</xdr:row>
      <xdr:rowOff>516163</xdr:rowOff>
    </xdr:to>
    <xdr:pic>
      <xdr:nvPicPr>
        <xdr:cNvPr id="26" name="Рисунок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392775" y="333594075"/>
          <a:ext cx="5667375" cy="6343650"/>
        </a:xfrm>
        <a:prstGeom prst="rect">
          <a:avLst/>
        </a:prstGeom>
      </xdr:spPr>
    </xdr:pic>
    <xdr:clientData/>
  </xdr:twoCellAnchor>
  <xdr:twoCellAnchor editAs="oneCell">
    <xdr:from>
      <xdr:col>13</xdr:col>
      <xdr:colOff>55910</xdr:colOff>
      <xdr:row>162</xdr:row>
      <xdr:rowOff>3120391</xdr:rowOff>
    </xdr:from>
    <xdr:to>
      <xdr:col>23</xdr:col>
      <xdr:colOff>419100</xdr:colOff>
      <xdr:row>165</xdr:row>
      <xdr:rowOff>392044</xdr:rowOff>
    </xdr:to>
    <xdr:pic>
      <xdr:nvPicPr>
        <xdr:cNvPr id="27" name="Рисунок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8373725" y="353996625"/>
          <a:ext cx="6457950" cy="6219825"/>
        </a:xfrm>
        <a:prstGeom prst="rect">
          <a:avLst/>
        </a:prstGeom>
      </xdr:spPr>
    </xdr:pic>
    <xdr:clientData/>
  </xdr:twoCellAnchor>
  <xdr:twoCellAnchor editAs="oneCell">
    <xdr:from>
      <xdr:col>13</xdr:col>
      <xdr:colOff>294409</xdr:colOff>
      <xdr:row>169</xdr:row>
      <xdr:rowOff>3206289</xdr:rowOff>
    </xdr:from>
    <xdr:to>
      <xdr:col>22</xdr:col>
      <xdr:colOff>274320</xdr:colOff>
      <xdr:row>172</xdr:row>
      <xdr:rowOff>297182</xdr:rowOff>
    </xdr:to>
    <xdr:pic>
      <xdr:nvPicPr>
        <xdr:cNvPr id="28" name="Рисунок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8611850" y="374399175"/>
          <a:ext cx="5467350" cy="6124575"/>
        </a:xfrm>
        <a:prstGeom prst="rect">
          <a:avLst/>
        </a:prstGeom>
      </xdr:spPr>
    </xdr:pic>
    <xdr:clientData/>
  </xdr:twoCellAnchor>
  <xdr:twoCellAnchor editAs="oneCell">
    <xdr:from>
      <xdr:col>22</xdr:col>
      <xdr:colOff>123374</xdr:colOff>
      <xdr:row>155</xdr:row>
      <xdr:rowOff>2948939</xdr:rowOff>
    </xdr:from>
    <xdr:to>
      <xdr:col>32</xdr:col>
      <xdr:colOff>476250</xdr:colOff>
      <xdr:row>158</xdr:row>
      <xdr:rowOff>639312</xdr:rowOff>
    </xdr:to>
    <xdr:pic>
      <xdr:nvPicPr>
        <xdr:cNvPr id="29" name="Рисунок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926800" y="333594075"/>
          <a:ext cx="6448425" cy="6467475"/>
        </a:xfrm>
        <a:prstGeom prst="rect">
          <a:avLst/>
        </a:prstGeom>
      </xdr:spPr>
    </xdr:pic>
    <xdr:clientData/>
  </xdr:twoCellAnchor>
  <xdr:twoCellAnchor editAs="oneCell">
    <xdr:from>
      <xdr:col>21</xdr:col>
      <xdr:colOff>518161</xdr:colOff>
      <xdr:row>162</xdr:row>
      <xdr:rowOff>3060468</xdr:rowOff>
    </xdr:from>
    <xdr:to>
      <xdr:col>32</xdr:col>
      <xdr:colOff>297181</xdr:colOff>
      <xdr:row>165</xdr:row>
      <xdr:rowOff>422909</xdr:rowOff>
    </xdr:to>
    <xdr:pic>
      <xdr:nvPicPr>
        <xdr:cNvPr id="30" name="Рисунок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3707725" y="353996625"/>
          <a:ext cx="6486525" cy="6248400"/>
        </a:xfrm>
        <a:prstGeom prst="rect">
          <a:avLst/>
        </a:prstGeom>
      </xdr:spPr>
    </xdr:pic>
    <xdr:clientData/>
  </xdr:twoCellAnchor>
  <xdr:twoCellAnchor editAs="oneCell">
    <xdr:from>
      <xdr:col>21</xdr:col>
      <xdr:colOff>247650</xdr:colOff>
      <xdr:row>169</xdr:row>
      <xdr:rowOff>3119572</xdr:rowOff>
    </xdr:from>
    <xdr:to>
      <xdr:col>31</xdr:col>
      <xdr:colOff>323850</xdr:colOff>
      <xdr:row>172</xdr:row>
      <xdr:rowOff>396300</xdr:rowOff>
    </xdr:to>
    <xdr:pic>
      <xdr:nvPicPr>
        <xdr:cNvPr id="31" name="Рисунок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3441025" y="374399175"/>
          <a:ext cx="6172200" cy="6229350"/>
        </a:xfrm>
        <a:prstGeom prst="rect">
          <a:avLst/>
        </a:prstGeom>
      </xdr:spPr>
    </xdr:pic>
    <xdr:clientData/>
  </xdr:twoCellAnchor>
  <xdr:twoCellAnchor editAs="oneCell">
    <xdr:from>
      <xdr:col>21</xdr:col>
      <xdr:colOff>40046</xdr:colOff>
      <xdr:row>136</xdr:row>
      <xdr:rowOff>3104457</xdr:rowOff>
    </xdr:from>
    <xdr:to>
      <xdr:col>30</xdr:col>
      <xdr:colOff>465285</xdr:colOff>
      <xdr:row>139</xdr:row>
      <xdr:rowOff>461012</xdr:rowOff>
    </xdr:to>
    <xdr:pic>
      <xdr:nvPicPr>
        <xdr:cNvPr id="32" name="Рисунок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3231475" y="278215725"/>
          <a:ext cx="5915025" cy="6286500"/>
        </a:xfrm>
        <a:prstGeom prst="rect">
          <a:avLst/>
        </a:prstGeom>
      </xdr:spPr>
    </xdr:pic>
    <xdr:clientData/>
  </xdr:twoCellAnchor>
  <xdr:twoCellAnchor editAs="oneCell">
    <xdr:from>
      <xdr:col>20</xdr:col>
      <xdr:colOff>108813</xdr:colOff>
      <xdr:row>104</xdr:row>
      <xdr:rowOff>3112770</xdr:rowOff>
    </xdr:from>
    <xdr:to>
      <xdr:col>29</xdr:col>
      <xdr:colOff>73022</xdr:colOff>
      <xdr:row>107</xdr:row>
      <xdr:rowOff>579122</xdr:rowOff>
    </xdr:to>
    <xdr:pic>
      <xdr:nvPicPr>
        <xdr:cNvPr id="33" name="Рисунок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2688550" y="184946925"/>
          <a:ext cx="5448300" cy="6410325"/>
        </a:xfrm>
        <a:prstGeom prst="rect">
          <a:avLst/>
        </a:prstGeom>
      </xdr:spPr>
    </xdr:pic>
    <xdr:clientData/>
  </xdr:twoCellAnchor>
  <xdr:twoCellAnchor editAs="oneCell">
    <xdr:from>
      <xdr:col>20</xdr:col>
      <xdr:colOff>463438</xdr:colOff>
      <xdr:row>86</xdr:row>
      <xdr:rowOff>42605</xdr:rowOff>
    </xdr:from>
    <xdr:to>
      <xdr:col>29</xdr:col>
      <xdr:colOff>198120</xdr:colOff>
      <xdr:row>88</xdr:row>
      <xdr:rowOff>453389</xdr:rowOff>
    </xdr:to>
    <xdr:pic>
      <xdr:nvPicPr>
        <xdr:cNvPr id="34" name="Рисунок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3050500" y="129606675"/>
          <a:ext cx="5219700" cy="6238875"/>
        </a:xfrm>
        <a:prstGeom prst="rect">
          <a:avLst/>
        </a:prstGeom>
      </xdr:spPr>
    </xdr:pic>
    <xdr:clientData/>
  </xdr:twoCellAnchor>
  <xdr:twoCellAnchor editAs="oneCell">
    <xdr:from>
      <xdr:col>19</xdr:col>
      <xdr:colOff>349064</xdr:colOff>
      <xdr:row>27</xdr:row>
      <xdr:rowOff>6545</xdr:rowOff>
    </xdr:from>
    <xdr:to>
      <xdr:col>29</xdr:col>
      <xdr:colOff>171451</xdr:colOff>
      <xdr:row>29</xdr:row>
      <xdr:rowOff>453390</xdr:rowOff>
    </xdr:to>
    <xdr:pic>
      <xdr:nvPicPr>
        <xdr:cNvPr id="35" name="Рисунок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2326600" y="71285100"/>
          <a:ext cx="5915025" cy="6276975"/>
        </a:xfrm>
        <a:prstGeom prst="rect">
          <a:avLst/>
        </a:prstGeom>
      </xdr:spPr>
    </xdr:pic>
    <xdr:clientData/>
  </xdr:twoCellAnchor>
  <xdr:twoCellAnchor editAs="oneCell">
    <xdr:from>
      <xdr:col>18</xdr:col>
      <xdr:colOff>502923</xdr:colOff>
      <xdr:row>8</xdr:row>
      <xdr:rowOff>3093029</xdr:rowOff>
    </xdr:from>
    <xdr:to>
      <xdr:col>25</xdr:col>
      <xdr:colOff>390472</xdr:colOff>
      <xdr:row>10</xdr:row>
      <xdr:rowOff>1764030</xdr:rowOff>
    </xdr:to>
    <xdr:pic>
      <xdr:nvPicPr>
        <xdr:cNvPr id="36" name="Рисунок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1869400" y="18811875"/>
          <a:ext cx="4152900" cy="4676775"/>
        </a:xfrm>
        <a:prstGeom prst="rect">
          <a:avLst/>
        </a:prstGeom>
      </xdr:spPr>
    </xdr:pic>
    <xdr:clientData/>
  </xdr:twoCellAnchor>
  <xdr:twoCellAnchor editAs="oneCell">
    <xdr:from>
      <xdr:col>18</xdr:col>
      <xdr:colOff>356754</xdr:colOff>
      <xdr:row>0</xdr:row>
      <xdr:rowOff>0</xdr:rowOff>
    </xdr:from>
    <xdr:to>
      <xdr:col>25</xdr:col>
      <xdr:colOff>454475</xdr:colOff>
      <xdr:row>3</xdr:row>
      <xdr:rowOff>2727960</xdr:rowOff>
    </xdr:to>
    <xdr:pic>
      <xdr:nvPicPr>
        <xdr:cNvPr id="37" name="Рисунок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1717000" y="0"/>
          <a:ext cx="4362450" cy="4048125"/>
        </a:xfrm>
        <a:prstGeom prst="rect">
          <a:avLst/>
        </a:prstGeom>
      </xdr:spPr>
    </xdr:pic>
    <xdr:clientData/>
  </xdr:twoCellAnchor>
  <xdr:twoCellAnchor editAs="oneCell">
    <xdr:from>
      <xdr:col>13</xdr:col>
      <xdr:colOff>24592</xdr:colOff>
      <xdr:row>8</xdr:row>
      <xdr:rowOff>3115195</xdr:rowOff>
    </xdr:from>
    <xdr:to>
      <xdr:col>18</xdr:col>
      <xdr:colOff>384810</xdr:colOff>
      <xdr:row>10</xdr:row>
      <xdr:rowOff>1884859</xdr:rowOff>
    </xdr:to>
    <xdr:pic>
      <xdr:nvPicPr>
        <xdr:cNvPr id="38" name="Рисунок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8345150" y="18811875"/>
          <a:ext cx="3409950" cy="4800600"/>
        </a:xfrm>
        <a:prstGeom prst="rect">
          <a:avLst/>
        </a:prstGeom>
      </xdr:spPr>
    </xdr:pic>
    <xdr:clientData/>
  </xdr:twoCellAnchor>
  <xdr:twoCellAnchor editAs="oneCell">
    <xdr:from>
      <xdr:col>13</xdr:col>
      <xdr:colOff>62691</xdr:colOff>
      <xdr:row>27</xdr:row>
      <xdr:rowOff>29094</xdr:rowOff>
    </xdr:from>
    <xdr:to>
      <xdr:col>20</xdr:col>
      <xdr:colOff>288724</xdr:colOff>
      <xdr:row>29</xdr:row>
      <xdr:rowOff>529589</xdr:rowOff>
    </xdr:to>
    <xdr:pic>
      <xdr:nvPicPr>
        <xdr:cNvPr id="39" name="Рисунок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8383250" y="71304150"/>
          <a:ext cx="4495800" cy="6334125"/>
        </a:xfrm>
        <a:prstGeom prst="rect">
          <a:avLst/>
        </a:prstGeom>
      </xdr:spPr>
    </xdr:pic>
    <xdr:clientData/>
  </xdr:twoCellAnchor>
  <xdr:twoCellAnchor editAs="oneCell">
    <xdr:from>
      <xdr:col>23</xdr:col>
      <xdr:colOff>552450</xdr:colOff>
      <xdr:row>119</xdr:row>
      <xdr:rowOff>114301</xdr:rowOff>
    </xdr:from>
    <xdr:to>
      <xdr:col>33</xdr:col>
      <xdr:colOff>285750</xdr:colOff>
      <xdr:row>121</xdr:row>
      <xdr:rowOff>543442</xdr:rowOff>
    </xdr:to>
    <xdr:pic>
      <xdr:nvPicPr>
        <xdr:cNvPr id="40" name="Рисунок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4965025" y="225866325"/>
          <a:ext cx="5829300" cy="6257925"/>
        </a:xfrm>
        <a:prstGeom prst="rect">
          <a:avLst/>
        </a:prstGeom>
      </xdr:spPr>
    </xdr:pic>
    <xdr:clientData/>
  </xdr:twoCellAnchor>
  <xdr:twoCellAnchor editAs="oneCell">
    <xdr:from>
      <xdr:col>0</xdr:col>
      <xdr:colOff>27709</xdr:colOff>
      <xdr:row>1</xdr:row>
      <xdr:rowOff>19050</xdr:rowOff>
    </xdr:from>
    <xdr:to>
      <xdr:col>0</xdr:col>
      <xdr:colOff>1011382</xdr:colOff>
      <xdr:row>1</xdr:row>
      <xdr:rowOff>831273</xdr:rowOff>
    </xdr:to>
    <xdr:pic>
      <xdr:nvPicPr>
        <xdr:cNvPr id="41" name="Рисунок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7709" y="199159"/>
          <a:ext cx="983673" cy="812223"/>
        </a:xfrm>
        <a:prstGeom prst="rect">
          <a:avLst/>
        </a:prstGeom>
      </xdr:spPr>
    </xdr:pic>
    <xdr:clientData/>
  </xdr:twoCellAnchor>
  <xdr:oneCellAnchor>
    <xdr:from>
      <xdr:col>13</xdr:col>
      <xdr:colOff>19049</xdr:colOff>
      <xdr:row>70</xdr:row>
      <xdr:rowOff>248610</xdr:rowOff>
    </xdr:from>
    <xdr:ext cx="4705351" cy="5180639"/>
    <xdr:pic>
      <xdr:nvPicPr>
        <xdr:cNvPr id="42" name="Рисунок 41">
          <a:extLst>
            <a:ext uri="{FF2B5EF4-FFF2-40B4-BE49-F238E27FC236}">
              <a16:creationId xmlns:a16="http://schemas.microsoft.com/office/drawing/2014/main" id="{75498303-6F5B-4E6F-8827-1542BB2908DE}"/>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l="19688" t="23437" r="18438" b="8437"/>
        <a:stretch/>
      </xdr:blipFill>
      <xdr:spPr>
        <a:xfrm>
          <a:off x="18878549" y="129826710"/>
          <a:ext cx="4705351" cy="5180639"/>
        </a:xfrm>
        <a:prstGeom prst="rect">
          <a:avLst/>
        </a:prstGeom>
      </xdr:spPr>
    </xdr:pic>
    <xdr:clientData/>
  </xdr:oneCellAnchor>
  <xdr:twoCellAnchor editAs="oneCell">
    <xdr:from>
      <xdr:col>13</xdr:col>
      <xdr:colOff>133350</xdr:colOff>
      <xdr:row>47</xdr:row>
      <xdr:rowOff>914400</xdr:rowOff>
    </xdr:from>
    <xdr:to>
      <xdr:col>20</xdr:col>
      <xdr:colOff>438150</xdr:colOff>
      <xdr:row>48</xdr:row>
      <xdr:rowOff>2571750</xdr:rowOff>
    </xdr:to>
    <xdr:pic>
      <xdr:nvPicPr>
        <xdr:cNvPr id="4" name="Рисунок 3">
          <a:extLst>
            <a:ext uri="{FF2B5EF4-FFF2-40B4-BE49-F238E27FC236}">
              <a16:creationId xmlns:a16="http://schemas.microsoft.com/office/drawing/2014/main" id="{41DB2674-C863-4CF6-A6F8-5D2090CE6535}"/>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8992850" y="130492500"/>
          <a:ext cx="4572000" cy="457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46511</xdr:colOff>
      <xdr:row>4</xdr:row>
      <xdr:rowOff>112816</xdr:rowOff>
    </xdr:from>
    <xdr:to>
      <xdr:col>5</xdr:col>
      <xdr:colOff>0</xdr:colOff>
      <xdr:row>20</xdr:row>
      <xdr:rowOff>98358</xdr:rowOff>
    </xdr:to>
    <xdr:pic>
      <xdr:nvPicPr>
        <xdr:cNvPr id="28" name="Рисунок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63050" y="1619250"/>
          <a:ext cx="3838575" cy="3943350"/>
        </a:xfrm>
        <a:prstGeom prst="rect">
          <a:avLst/>
        </a:prstGeom>
      </xdr:spPr>
    </xdr:pic>
    <xdr:clientData/>
  </xdr:twoCellAnchor>
  <xdr:twoCellAnchor editAs="oneCell">
    <xdr:from>
      <xdr:col>4</xdr:col>
      <xdr:colOff>1003465</xdr:colOff>
      <xdr:row>20</xdr:row>
      <xdr:rowOff>152728</xdr:rowOff>
    </xdr:from>
    <xdr:to>
      <xdr:col>4</xdr:col>
      <xdr:colOff>3089564</xdr:colOff>
      <xdr:row>32</xdr:row>
      <xdr:rowOff>13508</xdr:rowOff>
    </xdr:to>
    <xdr:pic>
      <xdr:nvPicPr>
        <xdr:cNvPr id="29" name="Рисунок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15550" y="5619750"/>
          <a:ext cx="2085975" cy="2828925"/>
        </a:xfrm>
        <a:prstGeom prst="rect">
          <a:avLst/>
        </a:prstGeom>
      </xdr:spPr>
    </xdr:pic>
    <xdr:clientData/>
  </xdr:twoCellAnchor>
  <xdr:twoCellAnchor editAs="oneCell">
    <xdr:from>
      <xdr:col>4</xdr:col>
      <xdr:colOff>101928</xdr:colOff>
      <xdr:row>38</xdr:row>
      <xdr:rowOff>84840</xdr:rowOff>
    </xdr:from>
    <xdr:to>
      <xdr:col>5</xdr:col>
      <xdr:colOff>0</xdr:colOff>
      <xdr:row>57</xdr:row>
      <xdr:rowOff>135973</xdr:rowOff>
    </xdr:to>
    <xdr:pic>
      <xdr:nvPicPr>
        <xdr:cNvPr id="30" name="Рисунок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220200" y="10010775"/>
          <a:ext cx="3781425" cy="4752975"/>
        </a:xfrm>
        <a:prstGeom prst="rect">
          <a:avLst/>
        </a:prstGeom>
      </xdr:spPr>
    </xdr:pic>
    <xdr:clientData/>
  </xdr:twoCellAnchor>
  <xdr:twoCellAnchor editAs="oneCell">
    <xdr:from>
      <xdr:col>4</xdr:col>
      <xdr:colOff>52451</xdr:colOff>
      <xdr:row>69</xdr:row>
      <xdr:rowOff>168830</xdr:rowOff>
    </xdr:from>
    <xdr:to>
      <xdr:col>5</xdr:col>
      <xdr:colOff>0</xdr:colOff>
      <xdr:row>87</xdr:row>
      <xdr:rowOff>110838</xdr:rowOff>
    </xdr:to>
    <xdr:pic>
      <xdr:nvPicPr>
        <xdr:cNvPr id="31" name="Рисунок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72575" y="17773650"/>
          <a:ext cx="3829050" cy="4400550"/>
        </a:xfrm>
        <a:prstGeom prst="rect">
          <a:avLst/>
        </a:prstGeom>
      </xdr:spPr>
    </xdr:pic>
    <xdr:clientData/>
  </xdr:twoCellAnchor>
  <xdr:twoCellAnchor editAs="oneCell">
    <xdr:from>
      <xdr:col>4</xdr:col>
      <xdr:colOff>32658</xdr:colOff>
      <xdr:row>99</xdr:row>
      <xdr:rowOff>206829</xdr:rowOff>
    </xdr:from>
    <xdr:to>
      <xdr:col>5</xdr:col>
      <xdr:colOff>0</xdr:colOff>
      <xdr:row>117</xdr:row>
      <xdr:rowOff>40179</xdr:rowOff>
    </xdr:to>
    <xdr:pic>
      <xdr:nvPicPr>
        <xdr:cNvPr id="32" name="Рисунок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144000" y="25241250"/>
          <a:ext cx="3857625" cy="4295775"/>
        </a:xfrm>
        <a:prstGeom prst="rect">
          <a:avLst/>
        </a:prstGeom>
      </xdr:spPr>
    </xdr:pic>
    <xdr:clientData/>
  </xdr:twoCellAnchor>
  <xdr:twoCellAnchor editAs="oneCell">
    <xdr:from>
      <xdr:col>4</xdr:col>
      <xdr:colOff>66303</xdr:colOff>
      <xdr:row>129</xdr:row>
      <xdr:rowOff>13853</xdr:rowOff>
    </xdr:from>
    <xdr:to>
      <xdr:col>5</xdr:col>
      <xdr:colOff>0</xdr:colOff>
      <xdr:row>146</xdr:row>
      <xdr:rowOff>67887</xdr:rowOff>
    </xdr:to>
    <xdr:pic>
      <xdr:nvPicPr>
        <xdr:cNvPr id="33" name="Рисунок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182100" y="32470725"/>
          <a:ext cx="3819525" cy="4267200"/>
        </a:xfrm>
        <a:prstGeom prst="rect">
          <a:avLst/>
        </a:prstGeom>
      </xdr:spPr>
    </xdr:pic>
    <xdr:clientData/>
  </xdr:twoCellAnchor>
  <xdr:twoCellAnchor editAs="oneCell">
    <xdr:from>
      <xdr:col>4</xdr:col>
      <xdr:colOff>29688</xdr:colOff>
      <xdr:row>155</xdr:row>
      <xdr:rowOff>60365</xdr:rowOff>
    </xdr:from>
    <xdr:to>
      <xdr:col>4</xdr:col>
      <xdr:colOff>3823854</xdr:colOff>
      <xdr:row>164</xdr:row>
      <xdr:rowOff>164617</xdr:rowOff>
    </xdr:to>
    <xdr:pic>
      <xdr:nvPicPr>
        <xdr:cNvPr id="34" name="Рисунок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144000" y="38957250"/>
          <a:ext cx="3790950" cy="4067175"/>
        </a:xfrm>
        <a:prstGeom prst="rect">
          <a:avLst/>
        </a:prstGeom>
      </xdr:spPr>
    </xdr:pic>
    <xdr:clientData/>
  </xdr:twoCellAnchor>
  <xdr:twoCellAnchor editAs="oneCell">
    <xdr:from>
      <xdr:col>4</xdr:col>
      <xdr:colOff>1098469</xdr:colOff>
      <xdr:row>172</xdr:row>
      <xdr:rowOff>83129</xdr:rowOff>
    </xdr:from>
    <xdr:to>
      <xdr:col>4</xdr:col>
      <xdr:colOff>2764877</xdr:colOff>
      <xdr:row>178</xdr:row>
      <xdr:rowOff>152400</xdr:rowOff>
    </xdr:to>
    <xdr:pic>
      <xdr:nvPicPr>
        <xdr:cNvPr id="35" name="Рисунок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210800" y="43195875"/>
          <a:ext cx="1666875" cy="2714625"/>
        </a:xfrm>
        <a:prstGeom prst="rect">
          <a:avLst/>
        </a:prstGeom>
      </xdr:spPr>
    </xdr:pic>
    <xdr:clientData/>
  </xdr:twoCellAnchor>
  <xdr:twoCellAnchor editAs="oneCell">
    <xdr:from>
      <xdr:col>4</xdr:col>
      <xdr:colOff>27709</xdr:colOff>
      <xdr:row>191</xdr:row>
      <xdr:rowOff>41398</xdr:rowOff>
    </xdr:from>
    <xdr:to>
      <xdr:col>5</xdr:col>
      <xdr:colOff>0</xdr:colOff>
      <xdr:row>199</xdr:row>
      <xdr:rowOff>314498</xdr:rowOff>
    </xdr:to>
    <xdr:pic>
      <xdr:nvPicPr>
        <xdr:cNvPr id="36" name="Рисунок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144000" y="47853600"/>
          <a:ext cx="3857625" cy="3790950"/>
        </a:xfrm>
        <a:prstGeom prst="rect">
          <a:avLst/>
        </a:prstGeom>
      </xdr:spPr>
    </xdr:pic>
    <xdr:clientData/>
  </xdr:twoCellAnchor>
  <xdr:twoCellAnchor editAs="oneCell">
    <xdr:from>
      <xdr:col>4</xdr:col>
      <xdr:colOff>55416</xdr:colOff>
      <xdr:row>222</xdr:row>
      <xdr:rowOff>110835</xdr:rowOff>
    </xdr:from>
    <xdr:to>
      <xdr:col>5</xdr:col>
      <xdr:colOff>0</xdr:colOff>
      <xdr:row>230</xdr:row>
      <xdr:rowOff>405938</xdr:rowOff>
    </xdr:to>
    <xdr:pic>
      <xdr:nvPicPr>
        <xdr:cNvPr id="37" name="Рисунок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172575" y="55606950"/>
          <a:ext cx="3829050" cy="3819525"/>
        </a:xfrm>
        <a:prstGeom prst="rect">
          <a:avLst/>
        </a:prstGeom>
      </xdr:spPr>
    </xdr:pic>
    <xdr:clientData/>
  </xdr:twoCellAnchor>
  <xdr:twoCellAnchor editAs="oneCell">
    <xdr:from>
      <xdr:col>4</xdr:col>
      <xdr:colOff>27709</xdr:colOff>
      <xdr:row>251</xdr:row>
      <xdr:rowOff>27707</xdr:rowOff>
    </xdr:from>
    <xdr:to>
      <xdr:col>5</xdr:col>
      <xdr:colOff>0</xdr:colOff>
      <xdr:row>259</xdr:row>
      <xdr:rowOff>367145</xdr:rowOff>
    </xdr:to>
    <xdr:pic>
      <xdr:nvPicPr>
        <xdr:cNvPr id="38" name="Рисунок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144000" y="62703075"/>
          <a:ext cx="3857625" cy="3857625"/>
        </a:xfrm>
        <a:prstGeom prst="rect">
          <a:avLst/>
        </a:prstGeom>
      </xdr:spPr>
    </xdr:pic>
    <xdr:clientData/>
  </xdr:twoCellAnchor>
  <xdr:twoCellAnchor editAs="oneCell">
    <xdr:from>
      <xdr:col>4</xdr:col>
      <xdr:colOff>27708</xdr:colOff>
      <xdr:row>281</xdr:row>
      <xdr:rowOff>180108</xdr:rowOff>
    </xdr:from>
    <xdr:to>
      <xdr:col>5</xdr:col>
      <xdr:colOff>0</xdr:colOff>
      <xdr:row>290</xdr:row>
      <xdr:rowOff>148242</xdr:rowOff>
    </xdr:to>
    <xdr:pic>
      <xdr:nvPicPr>
        <xdr:cNvPr id="39" name="Рисунок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144000" y="70284975"/>
          <a:ext cx="3857625" cy="3933825"/>
        </a:xfrm>
        <a:prstGeom prst="rect">
          <a:avLst/>
        </a:prstGeom>
      </xdr:spPr>
    </xdr:pic>
    <xdr:clientData/>
  </xdr:twoCellAnchor>
  <xdr:twoCellAnchor editAs="oneCell">
    <xdr:from>
      <xdr:col>4</xdr:col>
      <xdr:colOff>858981</xdr:colOff>
      <xdr:row>306</xdr:row>
      <xdr:rowOff>41563</xdr:rowOff>
    </xdr:from>
    <xdr:to>
      <xdr:col>4</xdr:col>
      <xdr:colOff>3217352</xdr:colOff>
      <xdr:row>315</xdr:row>
      <xdr:rowOff>-1</xdr:rowOff>
    </xdr:to>
    <xdr:pic>
      <xdr:nvPicPr>
        <xdr:cNvPr id="40" name="Рисунок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972675" y="76333350"/>
          <a:ext cx="2362200" cy="2190750"/>
        </a:xfrm>
        <a:prstGeom prst="rect">
          <a:avLst/>
        </a:prstGeom>
      </xdr:spPr>
    </xdr:pic>
    <xdr:clientData/>
  </xdr:twoCellAnchor>
  <xdr:twoCellAnchor editAs="oneCell">
    <xdr:from>
      <xdr:col>4</xdr:col>
      <xdr:colOff>27708</xdr:colOff>
      <xdr:row>316</xdr:row>
      <xdr:rowOff>152399</xdr:rowOff>
    </xdr:from>
    <xdr:to>
      <xdr:col>5</xdr:col>
      <xdr:colOff>55419</xdr:colOff>
      <xdr:row>331</xdr:row>
      <xdr:rowOff>27707</xdr:rowOff>
    </xdr:to>
    <xdr:pic>
      <xdr:nvPicPr>
        <xdr:cNvPr id="41" name="Рисунок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9144000" y="78924150"/>
          <a:ext cx="3914775" cy="3590925"/>
        </a:xfrm>
        <a:prstGeom prst="rect">
          <a:avLst/>
        </a:prstGeom>
      </xdr:spPr>
    </xdr:pic>
    <xdr:clientData/>
  </xdr:twoCellAnchor>
  <xdr:twoCellAnchor editAs="oneCell">
    <xdr:from>
      <xdr:col>4</xdr:col>
      <xdr:colOff>1063164</xdr:colOff>
      <xdr:row>330</xdr:row>
      <xdr:rowOff>232600</xdr:rowOff>
    </xdr:from>
    <xdr:to>
      <xdr:col>4</xdr:col>
      <xdr:colOff>2895602</xdr:colOff>
      <xdr:row>344</xdr:row>
      <xdr:rowOff>44335</xdr:rowOff>
    </xdr:to>
    <xdr:pic>
      <xdr:nvPicPr>
        <xdr:cNvPr id="42" name="Рисунок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182225" y="82467450"/>
          <a:ext cx="1828800" cy="3276600"/>
        </a:xfrm>
        <a:prstGeom prst="rect">
          <a:avLst/>
        </a:prstGeom>
      </xdr:spPr>
    </xdr:pic>
    <xdr:clientData/>
  </xdr:twoCellAnchor>
  <xdr:twoCellAnchor editAs="oneCell">
    <xdr:from>
      <xdr:col>4</xdr:col>
      <xdr:colOff>41564</xdr:colOff>
      <xdr:row>352</xdr:row>
      <xdr:rowOff>110836</xdr:rowOff>
    </xdr:from>
    <xdr:to>
      <xdr:col>5</xdr:col>
      <xdr:colOff>0</xdr:colOff>
      <xdr:row>368</xdr:row>
      <xdr:rowOff>174567</xdr:rowOff>
    </xdr:to>
    <xdr:pic>
      <xdr:nvPicPr>
        <xdr:cNvPr id="43" name="Рисунок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153525" y="87801450"/>
          <a:ext cx="3848100" cy="4029075"/>
        </a:xfrm>
        <a:prstGeom prst="rect">
          <a:avLst/>
        </a:prstGeom>
      </xdr:spPr>
    </xdr:pic>
    <xdr:clientData/>
  </xdr:twoCellAnchor>
  <xdr:twoCellAnchor editAs="oneCell">
    <xdr:from>
      <xdr:col>4</xdr:col>
      <xdr:colOff>27708</xdr:colOff>
      <xdr:row>382</xdr:row>
      <xdr:rowOff>261107</xdr:rowOff>
    </xdr:from>
    <xdr:to>
      <xdr:col>5</xdr:col>
      <xdr:colOff>0</xdr:colOff>
      <xdr:row>399</xdr:row>
      <xdr:rowOff>169718</xdr:rowOff>
    </xdr:to>
    <xdr:pic>
      <xdr:nvPicPr>
        <xdr:cNvPr id="44" name="Рисунок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144000" y="95364300"/>
          <a:ext cx="3857625" cy="4133850"/>
        </a:xfrm>
        <a:prstGeom prst="rect">
          <a:avLst/>
        </a:prstGeom>
      </xdr:spPr>
    </xdr:pic>
    <xdr:clientData/>
  </xdr:twoCellAnchor>
  <xdr:twoCellAnchor editAs="oneCell">
    <xdr:from>
      <xdr:col>4</xdr:col>
      <xdr:colOff>55417</xdr:colOff>
      <xdr:row>412</xdr:row>
      <xdr:rowOff>13852</xdr:rowOff>
    </xdr:from>
    <xdr:to>
      <xdr:col>5</xdr:col>
      <xdr:colOff>0</xdr:colOff>
      <xdr:row>428</xdr:row>
      <xdr:rowOff>8312</xdr:rowOff>
    </xdr:to>
    <xdr:pic>
      <xdr:nvPicPr>
        <xdr:cNvPr id="45" name="Рисунок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9172575" y="102555675"/>
          <a:ext cx="3829050" cy="3952875"/>
        </a:xfrm>
        <a:prstGeom prst="rect">
          <a:avLst/>
        </a:prstGeom>
      </xdr:spPr>
    </xdr:pic>
    <xdr:clientData/>
  </xdr:twoCellAnchor>
  <xdr:twoCellAnchor editAs="oneCell">
    <xdr:from>
      <xdr:col>4</xdr:col>
      <xdr:colOff>845192</xdr:colOff>
      <xdr:row>464</xdr:row>
      <xdr:rowOff>72686</xdr:rowOff>
    </xdr:from>
    <xdr:to>
      <xdr:col>4</xdr:col>
      <xdr:colOff>3117273</xdr:colOff>
      <xdr:row>469</xdr:row>
      <xdr:rowOff>140181</xdr:rowOff>
    </xdr:to>
    <xdr:pic>
      <xdr:nvPicPr>
        <xdr:cNvPr id="46" name="Рисунок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963150" y="115500150"/>
          <a:ext cx="2276475" cy="2752725"/>
        </a:xfrm>
        <a:prstGeom prst="rect">
          <a:avLst/>
        </a:prstGeom>
      </xdr:spPr>
    </xdr:pic>
    <xdr:clientData/>
  </xdr:twoCellAnchor>
  <xdr:twoCellAnchor editAs="oneCell">
    <xdr:from>
      <xdr:col>4</xdr:col>
      <xdr:colOff>1011381</xdr:colOff>
      <xdr:row>437</xdr:row>
      <xdr:rowOff>124691</xdr:rowOff>
    </xdr:from>
    <xdr:to>
      <xdr:col>4</xdr:col>
      <xdr:colOff>2964872</xdr:colOff>
      <xdr:row>440</xdr:row>
      <xdr:rowOff>385158</xdr:rowOff>
    </xdr:to>
    <xdr:pic>
      <xdr:nvPicPr>
        <xdr:cNvPr id="47" name="Рисунок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0125075" y="108861225"/>
          <a:ext cx="1952625" cy="1866900"/>
        </a:xfrm>
        <a:prstGeom prst="rect">
          <a:avLst/>
        </a:prstGeom>
      </xdr:spPr>
    </xdr:pic>
    <xdr:clientData/>
  </xdr:twoCellAnchor>
  <xdr:twoCellAnchor editAs="oneCell">
    <xdr:from>
      <xdr:col>4</xdr:col>
      <xdr:colOff>96981</xdr:colOff>
      <xdr:row>447</xdr:row>
      <xdr:rowOff>41562</xdr:rowOff>
    </xdr:from>
    <xdr:to>
      <xdr:col>5</xdr:col>
      <xdr:colOff>13854</xdr:colOff>
      <xdr:row>454</xdr:row>
      <xdr:rowOff>482138</xdr:rowOff>
    </xdr:to>
    <xdr:pic>
      <xdr:nvPicPr>
        <xdr:cNvPr id="48" name="Рисунок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9210675" y="111252000"/>
          <a:ext cx="3800475" cy="4191000"/>
        </a:xfrm>
        <a:prstGeom prst="rect">
          <a:avLst/>
        </a:prstGeom>
      </xdr:spPr>
    </xdr:pic>
    <xdr:clientData/>
  </xdr:twoCellAnchor>
  <xdr:twoCellAnchor editAs="oneCell">
    <xdr:from>
      <xdr:col>4</xdr:col>
      <xdr:colOff>55417</xdr:colOff>
      <xdr:row>483</xdr:row>
      <xdr:rowOff>235525</xdr:rowOff>
    </xdr:from>
    <xdr:to>
      <xdr:col>5</xdr:col>
      <xdr:colOff>0</xdr:colOff>
      <xdr:row>490</xdr:row>
      <xdr:rowOff>534786</xdr:rowOff>
    </xdr:to>
    <xdr:pic>
      <xdr:nvPicPr>
        <xdr:cNvPr id="49" name="Рисунок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9172575" y="120367425"/>
          <a:ext cx="3829050" cy="4048125"/>
        </a:xfrm>
        <a:prstGeom prst="rect">
          <a:avLst/>
        </a:prstGeom>
      </xdr:spPr>
    </xdr:pic>
    <xdr:clientData/>
  </xdr:twoCellAnchor>
  <xdr:twoCellAnchor editAs="oneCell">
    <xdr:from>
      <xdr:col>4</xdr:col>
      <xdr:colOff>69273</xdr:colOff>
      <xdr:row>514</xdr:row>
      <xdr:rowOff>96983</xdr:rowOff>
    </xdr:from>
    <xdr:to>
      <xdr:col>5</xdr:col>
      <xdr:colOff>0</xdr:colOff>
      <xdr:row>521</xdr:row>
      <xdr:rowOff>351905</xdr:rowOff>
    </xdr:to>
    <xdr:pic>
      <xdr:nvPicPr>
        <xdr:cNvPr id="50" name="Рисунок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9182100" y="127901700"/>
          <a:ext cx="3819525" cy="4010025"/>
        </a:xfrm>
        <a:prstGeom prst="rect">
          <a:avLst/>
        </a:prstGeom>
      </xdr:spPr>
    </xdr:pic>
    <xdr:clientData/>
  </xdr:twoCellAnchor>
  <xdr:twoCellAnchor editAs="oneCell">
    <xdr:from>
      <xdr:col>4</xdr:col>
      <xdr:colOff>27711</xdr:colOff>
      <xdr:row>544</xdr:row>
      <xdr:rowOff>24438</xdr:rowOff>
    </xdr:from>
    <xdr:to>
      <xdr:col>5</xdr:col>
      <xdr:colOff>0</xdr:colOff>
      <xdr:row>551</xdr:row>
      <xdr:rowOff>207818</xdr:rowOff>
    </xdr:to>
    <xdr:pic>
      <xdr:nvPicPr>
        <xdr:cNvPr id="51" name="Рисунок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9144000" y="135264525"/>
          <a:ext cx="3857625" cy="3933825"/>
        </a:xfrm>
        <a:prstGeom prst="rect">
          <a:avLst/>
        </a:prstGeom>
      </xdr:spPr>
    </xdr:pic>
    <xdr:clientData/>
  </xdr:twoCellAnchor>
  <xdr:twoCellAnchor editAs="oneCell">
    <xdr:from>
      <xdr:col>0</xdr:col>
      <xdr:colOff>0</xdr:colOff>
      <xdr:row>1</xdr:row>
      <xdr:rowOff>0</xdr:rowOff>
    </xdr:from>
    <xdr:to>
      <xdr:col>0</xdr:col>
      <xdr:colOff>971550</xdr:colOff>
      <xdr:row>2</xdr:row>
      <xdr:rowOff>19050</xdr:rowOff>
    </xdr:to>
    <xdr:pic>
      <xdr:nvPicPr>
        <xdr:cNvPr id="27" name="Рисунок 26">
          <a:extLst>
            <a:ext uri="{FF2B5EF4-FFF2-40B4-BE49-F238E27FC236}">
              <a16:creationId xmlns:a16="http://schemas.microsoft.com/office/drawing/2014/main" id="{471ACFE4-EBF2-47FF-9870-71012010481D}"/>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0" y="190500"/>
          <a:ext cx="971550" cy="895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62753</xdr:colOff>
      <xdr:row>2</xdr:row>
      <xdr:rowOff>44823</xdr:rowOff>
    </xdr:from>
    <xdr:to>
      <xdr:col>2</xdr:col>
      <xdr:colOff>690282</xdr:colOff>
      <xdr:row>5</xdr:row>
      <xdr:rowOff>1183341</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523875"/>
          <a:ext cx="2305050" cy="23622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rodstars_shop@mail.ru" TargetMode="External"/><Relationship Id="rId2" Type="http://schemas.openxmlformats.org/officeDocument/2006/relationships/hyperlink" Target="mailto:rodstars_shop@mail.ru" TargetMode="External"/><Relationship Id="rId1" Type="http://schemas.openxmlformats.org/officeDocument/2006/relationships/hyperlink" Target="mailto:rodstars_shop@mail.ru" TargetMode="External"/><Relationship Id="rId5" Type="http://schemas.openxmlformats.org/officeDocument/2006/relationships/drawing" Target="../drawings/drawing6.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2"/>
  <sheetViews>
    <sheetView tabSelected="1" zoomScale="55" zoomScaleNormal="55" workbookViewId="0">
      <pane ySplit="2" topLeftCell="A231" activePane="bottomLeft" state="frozen"/>
      <selection pane="bottomLeft" activeCell="L231" sqref="L231"/>
    </sheetView>
  </sheetViews>
  <sheetFormatPr defaultColWidth="8.6640625" defaultRowHeight="13.8" outlineLevelRow="1" x14ac:dyDescent="0.25"/>
  <cols>
    <col min="1" max="1" width="8.33203125" style="1" customWidth="1"/>
    <col min="2" max="2" width="34.5546875" style="1" customWidth="1"/>
    <col min="3" max="3" width="36.44140625" style="1" customWidth="1"/>
    <col min="4" max="4" width="32.109375" style="1" customWidth="1"/>
    <col min="5" max="5" width="55.44140625" style="1" customWidth="1"/>
    <col min="6" max="7" width="15.33203125" style="1" customWidth="1"/>
    <col min="8" max="8" width="15.6640625" style="1" customWidth="1"/>
    <col min="9" max="10" width="15.44140625" style="1" customWidth="1"/>
    <col min="11" max="11" width="15.5546875" style="1" customWidth="1"/>
    <col min="12" max="12" width="20.44140625" style="25" customWidth="1"/>
    <col min="13" max="14" width="15.33203125" style="1" customWidth="1"/>
    <col min="15" max="16384" width="8.6640625" style="1"/>
  </cols>
  <sheetData>
    <row r="1" spans="1:18" ht="20.25" customHeight="1" x14ac:dyDescent="0.3">
      <c r="A1" s="116" t="s">
        <v>513</v>
      </c>
      <c r="B1" s="117"/>
      <c r="C1" s="117"/>
      <c r="D1" s="117"/>
      <c r="E1" s="117"/>
      <c r="F1" s="117"/>
      <c r="G1" s="117"/>
      <c r="H1" s="117"/>
      <c r="I1" s="117"/>
      <c r="J1" s="117"/>
      <c r="K1" s="117"/>
      <c r="L1" s="117"/>
      <c r="M1" s="118"/>
      <c r="N1" s="118"/>
    </row>
    <row r="2" spans="1:18" ht="63" customHeight="1" x14ac:dyDescent="0.25">
      <c r="A2" s="2"/>
      <c r="B2" s="2" t="s">
        <v>0</v>
      </c>
      <c r="C2" s="2" t="s">
        <v>23</v>
      </c>
      <c r="D2" s="2" t="s">
        <v>31</v>
      </c>
      <c r="E2" s="2" t="s">
        <v>1</v>
      </c>
      <c r="F2" s="2" t="s">
        <v>101</v>
      </c>
      <c r="G2" s="31" t="s">
        <v>397</v>
      </c>
      <c r="H2" s="2" t="s">
        <v>24</v>
      </c>
      <c r="I2" s="2" t="s">
        <v>461</v>
      </c>
      <c r="J2" s="2" t="s">
        <v>462</v>
      </c>
      <c r="K2" s="3" t="s">
        <v>2</v>
      </c>
      <c r="L2" s="2" t="s">
        <v>3</v>
      </c>
      <c r="M2" s="2" t="s">
        <v>461</v>
      </c>
      <c r="N2" s="2" t="s">
        <v>462</v>
      </c>
      <c r="O2" s="6"/>
      <c r="P2" s="6"/>
    </row>
    <row r="3" spans="1:18" ht="30.6" customHeight="1" x14ac:dyDescent="0.25">
      <c r="A3" s="119" t="s">
        <v>78</v>
      </c>
      <c r="B3" s="120"/>
      <c r="C3" s="120"/>
      <c r="D3" s="120"/>
      <c r="E3" s="120"/>
      <c r="F3" s="120"/>
      <c r="G3" s="120"/>
      <c r="H3" s="120"/>
      <c r="I3" s="120"/>
      <c r="J3" s="120"/>
      <c r="K3" s="120"/>
      <c r="L3" s="120"/>
      <c r="M3" s="120"/>
      <c r="N3" s="120"/>
      <c r="O3" s="6"/>
      <c r="P3" s="6"/>
    </row>
    <row r="4" spans="1:18" ht="208.5" customHeight="1" outlineLevel="1" x14ac:dyDescent="0.3">
      <c r="A4" s="4">
        <v>1</v>
      </c>
      <c r="B4" s="16" t="s">
        <v>29</v>
      </c>
      <c r="C4" s="2" t="s">
        <v>60</v>
      </c>
      <c r="D4" s="2" t="s">
        <v>335</v>
      </c>
      <c r="E4" s="2"/>
      <c r="F4" s="2" t="s">
        <v>103</v>
      </c>
      <c r="G4" s="30">
        <f>H4*1.33</f>
        <v>1589.4829999999999</v>
      </c>
      <c r="H4" s="19">
        <f>J4*1.7</f>
        <v>1195.0999999999999</v>
      </c>
      <c r="I4" s="20">
        <f>J4*1.15</f>
        <v>808.44999999999993</v>
      </c>
      <c r="J4" s="21">
        <v>703</v>
      </c>
      <c r="K4" s="2" t="s">
        <v>4</v>
      </c>
      <c r="L4" s="23"/>
      <c r="M4" s="22">
        <f>SUM(I4*L4)</f>
        <v>0</v>
      </c>
      <c r="N4" s="5">
        <f t="shared" ref="N4:N12" si="0">SUM(J4*L4)</f>
        <v>0</v>
      </c>
      <c r="O4" s="6"/>
      <c r="P4" s="6"/>
      <c r="Q4" s="6"/>
      <c r="R4" s="18"/>
    </row>
    <row r="5" spans="1:18" ht="207.75" customHeight="1" outlineLevel="1" x14ac:dyDescent="0.25">
      <c r="A5" s="4">
        <v>2</v>
      </c>
      <c r="B5" s="16" t="s">
        <v>30</v>
      </c>
      <c r="C5" s="2" t="s">
        <v>60</v>
      </c>
      <c r="D5" s="2" t="s">
        <v>336</v>
      </c>
      <c r="E5" s="2"/>
      <c r="F5" s="2" t="s">
        <v>103</v>
      </c>
      <c r="G5" s="30">
        <f t="shared" ref="G5:G84" si="1">H5*1.33</f>
        <v>1636.9639999999999</v>
      </c>
      <c r="H5" s="19">
        <f t="shared" ref="H5:H105" si="2">J5*1.7</f>
        <v>1230.8</v>
      </c>
      <c r="I5" s="20">
        <f t="shared" ref="I5:I105" si="3">J5*1.15</f>
        <v>832.59999999999991</v>
      </c>
      <c r="J5" s="21">
        <v>724</v>
      </c>
      <c r="K5" s="2" t="s">
        <v>4</v>
      </c>
      <c r="L5" s="23"/>
      <c r="M5" s="22">
        <f t="shared" ref="M5:M94" si="4">SUM(I5*L5)</f>
        <v>0</v>
      </c>
      <c r="N5" s="5">
        <f t="shared" si="0"/>
        <v>0</v>
      </c>
      <c r="O5" s="6"/>
      <c r="P5" s="6"/>
      <c r="Q5" s="6"/>
    </row>
    <row r="6" spans="1:18" ht="210" customHeight="1" outlineLevel="1" x14ac:dyDescent="0.25">
      <c r="A6" s="4">
        <v>3</v>
      </c>
      <c r="B6" s="16" t="s">
        <v>36</v>
      </c>
      <c r="C6" s="2" t="s">
        <v>60</v>
      </c>
      <c r="D6" s="2" t="s">
        <v>337</v>
      </c>
      <c r="E6" s="2"/>
      <c r="F6" s="2" t="s">
        <v>104</v>
      </c>
      <c r="G6" s="30">
        <f t="shared" si="1"/>
        <v>1716.0989999999999</v>
      </c>
      <c r="H6" s="19">
        <f t="shared" si="2"/>
        <v>1290.3</v>
      </c>
      <c r="I6" s="20">
        <f t="shared" si="3"/>
        <v>872.84999999999991</v>
      </c>
      <c r="J6" s="21">
        <v>759</v>
      </c>
      <c r="K6" s="2" t="s">
        <v>4</v>
      </c>
      <c r="L6" s="23"/>
      <c r="M6" s="22">
        <f t="shared" si="4"/>
        <v>0</v>
      </c>
      <c r="N6" s="5">
        <f t="shared" si="0"/>
        <v>0</v>
      </c>
      <c r="O6" s="6"/>
      <c r="P6" s="6"/>
      <c r="Q6" s="6"/>
    </row>
    <row r="7" spans="1:18" ht="210" customHeight="1" outlineLevel="1" x14ac:dyDescent="0.25">
      <c r="A7" s="4">
        <v>4</v>
      </c>
      <c r="B7" s="16" t="s">
        <v>35</v>
      </c>
      <c r="C7" s="2" t="s">
        <v>60</v>
      </c>
      <c r="D7" s="2" t="s">
        <v>338</v>
      </c>
      <c r="E7" s="2"/>
      <c r="F7" s="2" t="s">
        <v>103</v>
      </c>
      <c r="G7" s="30">
        <f t="shared" si="1"/>
        <v>3518.116</v>
      </c>
      <c r="H7" s="19">
        <f t="shared" si="2"/>
        <v>2645.2</v>
      </c>
      <c r="I7" s="20">
        <f t="shared" si="3"/>
        <v>1789.3999999999999</v>
      </c>
      <c r="J7" s="21">
        <v>1556</v>
      </c>
      <c r="K7" s="2" t="s">
        <v>4</v>
      </c>
      <c r="L7" s="23"/>
      <c r="M7" s="22">
        <f t="shared" si="4"/>
        <v>0</v>
      </c>
      <c r="N7" s="5">
        <f t="shared" si="0"/>
        <v>0</v>
      </c>
      <c r="O7" s="6"/>
      <c r="P7" s="6"/>
      <c r="Q7" s="6"/>
    </row>
    <row r="8" spans="1:18" ht="206.25" customHeight="1" outlineLevel="1" x14ac:dyDescent="0.25">
      <c r="A8" s="4">
        <v>5</v>
      </c>
      <c r="B8" s="16" t="s">
        <v>34</v>
      </c>
      <c r="C8" s="2" t="s">
        <v>60</v>
      </c>
      <c r="D8" s="2" t="s">
        <v>339</v>
      </c>
      <c r="E8" s="2"/>
      <c r="F8" s="2" t="s">
        <v>103</v>
      </c>
      <c r="G8" s="30">
        <f t="shared" si="1"/>
        <v>3581.424</v>
      </c>
      <c r="H8" s="19">
        <f t="shared" si="2"/>
        <v>2692.7999999999997</v>
      </c>
      <c r="I8" s="20">
        <f t="shared" si="3"/>
        <v>1821.6</v>
      </c>
      <c r="J8" s="21">
        <v>1584</v>
      </c>
      <c r="K8" s="2" t="s">
        <v>4</v>
      </c>
      <c r="L8" s="24"/>
      <c r="M8" s="22">
        <f t="shared" si="4"/>
        <v>0</v>
      </c>
      <c r="N8" s="5">
        <f t="shared" si="0"/>
        <v>0</v>
      </c>
      <c r="Q8" s="6"/>
    </row>
    <row r="9" spans="1:18" ht="211.5" customHeight="1" outlineLevel="1" x14ac:dyDescent="0.25">
      <c r="A9" s="4">
        <v>6</v>
      </c>
      <c r="B9" s="16" t="s">
        <v>33</v>
      </c>
      <c r="C9" s="2" t="s">
        <v>60</v>
      </c>
      <c r="D9" s="2" t="s">
        <v>340</v>
      </c>
      <c r="E9" s="2"/>
      <c r="F9" s="2" t="s">
        <v>104</v>
      </c>
      <c r="G9" s="30">
        <f t="shared" si="1"/>
        <v>3981.6210000000001</v>
      </c>
      <c r="H9" s="19">
        <f t="shared" si="2"/>
        <v>2993.7</v>
      </c>
      <c r="I9" s="20">
        <f t="shared" si="3"/>
        <v>2025.1499999999999</v>
      </c>
      <c r="J9" s="21">
        <v>1761</v>
      </c>
      <c r="K9" s="2" t="s">
        <v>4</v>
      </c>
      <c r="L9" s="24"/>
      <c r="M9" s="22">
        <f t="shared" si="4"/>
        <v>0</v>
      </c>
      <c r="N9" s="5">
        <f t="shared" si="0"/>
        <v>0</v>
      </c>
      <c r="Q9" s="6"/>
    </row>
    <row r="10" spans="1:18" ht="208.5" customHeight="1" outlineLevel="1" x14ac:dyDescent="0.25">
      <c r="A10" s="4">
        <v>7</v>
      </c>
      <c r="B10" s="16" t="s">
        <v>73</v>
      </c>
      <c r="C10" s="2" t="s">
        <v>70</v>
      </c>
      <c r="D10" s="2" t="s">
        <v>265</v>
      </c>
      <c r="E10" s="2"/>
      <c r="F10" s="2" t="s">
        <v>105</v>
      </c>
      <c r="G10" s="30">
        <f t="shared" si="1"/>
        <v>6018.7820000000002</v>
      </c>
      <c r="H10" s="19">
        <f t="shared" si="2"/>
        <v>4525.3999999999996</v>
      </c>
      <c r="I10" s="20">
        <f t="shared" si="3"/>
        <v>3061.2999999999997</v>
      </c>
      <c r="J10" s="21">
        <v>2662</v>
      </c>
      <c r="K10" s="2" t="s">
        <v>4</v>
      </c>
      <c r="L10" s="23"/>
      <c r="M10" s="22">
        <f t="shared" si="4"/>
        <v>0</v>
      </c>
      <c r="N10" s="5">
        <f t="shared" si="0"/>
        <v>0</v>
      </c>
      <c r="Q10" s="6"/>
    </row>
    <row r="11" spans="1:18" ht="207.75" customHeight="1" outlineLevel="1" x14ac:dyDescent="0.25">
      <c r="A11" s="4">
        <v>8</v>
      </c>
      <c r="B11" s="16" t="s">
        <v>72</v>
      </c>
      <c r="C11" s="2" t="s">
        <v>70</v>
      </c>
      <c r="D11" s="2" t="s">
        <v>341</v>
      </c>
      <c r="E11" s="2"/>
      <c r="F11" s="2" t="s">
        <v>105</v>
      </c>
      <c r="G11" s="30">
        <f t="shared" si="1"/>
        <v>6084.3509999999997</v>
      </c>
      <c r="H11" s="19">
        <f t="shared" si="2"/>
        <v>4574.7</v>
      </c>
      <c r="I11" s="20">
        <f t="shared" si="3"/>
        <v>3094.6499999999996</v>
      </c>
      <c r="J11" s="21">
        <v>2691</v>
      </c>
      <c r="K11" s="2" t="s">
        <v>4</v>
      </c>
      <c r="L11" s="23"/>
      <c r="M11" s="22">
        <f t="shared" si="4"/>
        <v>0</v>
      </c>
      <c r="N11" s="5">
        <f t="shared" si="0"/>
        <v>0</v>
      </c>
      <c r="Q11" s="6"/>
    </row>
    <row r="12" spans="1:18" ht="210" customHeight="1" outlineLevel="1" x14ac:dyDescent="0.25">
      <c r="A12" s="4">
        <v>9</v>
      </c>
      <c r="B12" s="16" t="s">
        <v>74</v>
      </c>
      <c r="C12" s="2" t="s">
        <v>70</v>
      </c>
      <c r="D12" s="2" t="s">
        <v>268</v>
      </c>
      <c r="E12" s="2"/>
      <c r="F12" s="2" t="s">
        <v>105</v>
      </c>
      <c r="G12" s="30">
        <f t="shared" si="1"/>
        <v>6543.3340000000007</v>
      </c>
      <c r="H12" s="19">
        <f t="shared" si="2"/>
        <v>4919.8</v>
      </c>
      <c r="I12" s="20">
        <f t="shared" si="3"/>
        <v>3328.1</v>
      </c>
      <c r="J12" s="21">
        <v>2894</v>
      </c>
      <c r="K12" s="2" t="s">
        <v>4</v>
      </c>
      <c r="L12" s="23"/>
      <c r="M12" s="22">
        <f t="shared" si="4"/>
        <v>0</v>
      </c>
      <c r="N12" s="5">
        <f t="shared" si="0"/>
        <v>0</v>
      </c>
      <c r="Q12" s="6"/>
    </row>
    <row r="13" spans="1:18" ht="210" customHeight="1" outlineLevel="1" x14ac:dyDescent="0.25">
      <c r="A13" s="4">
        <v>10</v>
      </c>
      <c r="B13" s="16" t="s">
        <v>147</v>
      </c>
      <c r="C13" s="2" t="s">
        <v>70</v>
      </c>
      <c r="D13" s="2" t="s">
        <v>270</v>
      </c>
      <c r="E13" s="2"/>
      <c r="F13" s="2" t="s">
        <v>105</v>
      </c>
      <c r="G13" s="30">
        <f t="shared" si="1"/>
        <v>6018.7820000000002</v>
      </c>
      <c r="H13" s="19">
        <f t="shared" si="2"/>
        <v>4525.3999999999996</v>
      </c>
      <c r="I13" s="20">
        <f t="shared" si="3"/>
        <v>3061.2999999999997</v>
      </c>
      <c r="J13" s="21">
        <v>2662</v>
      </c>
      <c r="K13" s="2" t="s">
        <v>4</v>
      </c>
      <c r="L13" s="23"/>
      <c r="M13" s="22">
        <f t="shared" si="4"/>
        <v>0</v>
      </c>
      <c r="N13" s="5">
        <f t="shared" ref="N13:N63" si="5">SUM(J13*L13)</f>
        <v>0</v>
      </c>
      <c r="Q13" s="6"/>
    </row>
    <row r="14" spans="1:18" ht="210" customHeight="1" outlineLevel="1" x14ac:dyDescent="0.25">
      <c r="A14" s="4">
        <v>11</v>
      </c>
      <c r="B14" s="16" t="s">
        <v>148</v>
      </c>
      <c r="C14" s="2" t="s">
        <v>70</v>
      </c>
      <c r="D14" s="2" t="s">
        <v>271</v>
      </c>
      <c r="E14" s="2"/>
      <c r="F14" s="2" t="s">
        <v>105</v>
      </c>
      <c r="G14" s="30">
        <f t="shared" si="1"/>
        <v>6084.3509999999997</v>
      </c>
      <c r="H14" s="19">
        <f t="shared" si="2"/>
        <v>4574.7</v>
      </c>
      <c r="I14" s="20">
        <f t="shared" si="3"/>
        <v>3094.6499999999996</v>
      </c>
      <c r="J14" s="21">
        <v>2691</v>
      </c>
      <c r="K14" s="2" t="s">
        <v>4</v>
      </c>
      <c r="L14" s="23"/>
      <c r="M14" s="22">
        <f t="shared" si="4"/>
        <v>0</v>
      </c>
      <c r="N14" s="5">
        <f t="shared" si="5"/>
        <v>0</v>
      </c>
      <c r="Q14" s="6"/>
    </row>
    <row r="15" spans="1:18" ht="210" customHeight="1" outlineLevel="1" x14ac:dyDescent="0.25">
      <c r="A15" s="4">
        <v>12</v>
      </c>
      <c r="B15" s="16" t="s">
        <v>149</v>
      </c>
      <c r="C15" s="2" t="s">
        <v>70</v>
      </c>
      <c r="D15" s="2" t="s">
        <v>272</v>
      </c>
      <c r="E15" s="2"/>
      <c r="F15" s="2" t="s">
        <v>105</v>
      </c>
      <c r="G15" s="30">
        <f t="shared" si="1"/>
        <v>6543.3340000000007</v>
      </c>
      <c r="H15" s="19">
        <f t="shared" si="2"/>
        <v>4919.8</v>
      </c>
      <c r="I15" s="20">
        <f t="shared" si="3"/>
        <v>3328.1</v>
      </c>
      <c r="J15" s="21">
        <v>2894</v>
      </c>
      <c r="K15" s="2" t="s">
        <v>4</v>
      </c>
      <c r="L15" s="23"/>
      <c r="M15" s="22">
        <f t="shared" si="4"/>
        <v>0</v>
      </c>
      <c r="N15" s="5">
        <f t="shared" si="5"/>
        <v>0</v>
      </c>
      <c r="Q15" s="6"/>
    </row>
    <row r="16" spans="1:18" ht="210" customHeight="1" outlineLevel="1" x14ac:dyDescent="0.25">
      <c r="A16" s="4">
        <v>13</v>
      </c>
      <c r="B16" s="16" t="s">
        <v>75</v>
      </c>
      <c r="C16" s="2" t="s">
        <v>71</v>
      </c>
      <c r="D16" s="2" t="s">
        <v>266</v>
      </c>
      <c r="E16" s="2"/>
      <c r="F16" s="2" t="s">
        <v>105</v>
      </c>
      <c r="G16" s="30">
        <f t="shared" si="1"/>
        <v>6018.7820000000002</v>
      </c>
      <c r="H16" s="19">
        <f t="shared" si="2"/>
        <v>4525.3999999999996</v>
      </c>
      <c r="I16" s="20">
        <f t="shared" si="3"/>
        <v>3061.2999999999997</v>
      </c>
      <c r="J16" s="21">
        <v>2662</v>
      </c>
      <c r="K16" s="2" t="s">
        <v>4</v>
      </c>
      <c r="L16" s="23"/>
      <c r="M16" s="22">
        <f t="shared" si="4"/>
        <v>0</v>
      </c>
      <c r="N16" s="5">
        <f t="shared" si="5"/>
        <v>0</v>
      </c>
      <c r="Q16" s="6"/>
    </row>
    <row r="17" spans="1:17" ht="216.75" customHeight="1" outlineLevel="1" x14ac:dyDescent="0.25">
      <c r="A17" s="4">
        <v>14</v>
      </c>
      <c r="B17" s="16" t="s">
        <v>76</v>
      </c>
      <c r="C17" s="2" t="s">
        <v>71</v>
      </c>
      <c r="D17" s="2" t="s">
        <v>267</v>
      </c>
      <c r="E17" s="2"/>
      <c r="F17" s="2" t="s">
        <v>105</v>
      </c>
      <c r="G17" s="30">
        <f t="shared" si="1"/>
        <v>6084.3509999999997</v>
      </c>
      <c r="H17" s="19">
        <f t="shared" si="2"/>
        <v>4574.7</v>
      </c>
      <c r="I17" s="20">
        <f t="shared" si="3"/>
        <v>3094.6499999999996</v>
      </c>
      <c r="J17" s="21">
        <v>2691</v>
      </c>
      <c r="K17" s="2" t="s">
        <v>4</v>
      </c>
      <c r="L17" s="23"/>
      <c r="M17" s="22">
        <f t="shared" si="4"/>
        <v>0</v>
      </c>
      <c r="N17" s="5">
        <f t="shared" si="5"/>
        <v>0</v>
      </c>
      <c r="Q17" s="6"/>
    </row>
    <row r="18" spans="1:17" ht="210" customHeight="1" outlineLevel="1" x14ac:dyDescent="0.25">
      <c r="A18" s="4">
        <v>15</v>
      </c>
      <c r="B18" s="16" t="s">
        <v>77</v>
      </c>
      <c r="C18" s="2" t="s">
        <v>71</v>
      </c>
      <c r="D18" s="2" t="s">
        <v>269</v>
      </c>
      <c r="E18" s="2"/>
      <c r="F18" s="2" t="s">
        <v>105</v>
      </c>
      <c r="G18" s="30">
        <f t="shared" si="1"/>
        <v>6543.3340000000007</v>
      </c>
      <c r="H18" s="19">
        <f t="shared" si="2"/>
        <v>4919.8</v>
      </c>
      <c r="I18" s="20">
        <f t="shared" si="3"/>
        <v>3328.1</v>
      </c>
      <c r="J18" s="21">
        <v>2894</v>
      </c>
      <c r="K18" s="2" t="s">
        <v>4</v>
      </c>
      <c r="L18" s="23"/>
      <c r="M18" s="22">
        <f t="shared" si="4"/>
        <v>0</v>
      </c>
      <c r="N18" s="5">
        <f t="shared" si="5"/>
        <v>0</v>
      </c>
      <c r="Q18" s="6"/>
    </row>
    <row r="19" spans="1:17" ht="168.75" customHeight="1" outlineLevel="1" x14ac:dyDescent="0.25">
      <c r="A19" s="4">
        <v>16</v>
      </c>
      <c r="B19" s="16" t="s">
        <v>377</v>
      </c>
      <c r="C19" s="2" t="s">
        <v>289</v>
      </c>
      <c r="D19" s="2" t="s">
        <v>290</v>
      </c>
      <c r="E19" s="2"/>
      <c r="F19" s="2" t="s">
        <v>102</v>
      </c>
      <c r="G19" s="30">
        <f t="shared" si="1"/>
        <v>565.25</v>
      </c>
      <c r="H19" s="19">
        <f t="shared" si="2"/>
        <v>425</v>
      </c>
      <c r="I19" s="20">
        <f t="shared" si="3"/>
        <v>287.5</v>
      </c>
      <c r="J19" s="21">
        <v>250</v>
      </c>
      <c r="K19" s="2" t="s">
        <v>4</v>
      </c>
      <c r="L19" s="23"/>
      <c r="M19" s="22">
        <f t="shared" si="4"/>
        <v>0</v>
      </c>
      <c r="N19" s="5">
        <f>SUM(J19*L19)</f>
        <v>0</v>
      </c>
      <c r="Q19" s="6"/>
    </row>
    <row r="20" spans="1:17" ht="168.75" customHeight="1" outlineLevel="1" x14ac:dyDescent="0.25">
      <c r="A20" s="4">
        <v>17</v>
      </c>
      <c r="B20" s="16" t="s">
        <v>514</v>
      </c>
      <c r="C20" s="2" t="s">
        <v>418</v>
      </c>
      <c r="D20" s="2" t="s">
        <v>419</v>
      </c>
      <c r="E20" s="2"/>
      <c r="F20" s="2" t="s">
        <v>102</v>
      </c>
      <c r="G20" s="30">
        <f t="shared" si="1"/>
        <v>1062.67</v>
      </c>
      <c r="H20" s="19">
        <f t="shared" si="2"/>
        <v>799</v>
      </c>
      <c r="I20" s="20">
        <f t="shared" si="3"/>
        <v>540.5</v>
      </c>
      <c r="J20" s="21">
        <v>470</v>
      </c>
      <c r="K20" s="2" t="s">
        <v>4</v>
      </c>
      <c r="L20" s="23"/>
      <c r="M20" s="22">
        <f t="shared" si="4"/>
        <v>0</v>
      </c>
      <c r="N20" s="5">
        <f>SUM(J20*L20)</f>
        <v>0</v>
      </c>
      <c r="Q20" s="6"/>
    </row>
    <row r="21" spans="1:17" ht="331.5" customHeight="1" outlineLevel="1" x14ac:dyDescent="0.25">
      <c r="A21" s="4">
        <v>18</v>
      </c>
      <c r="B21" s="16" t="s">
        <v>151</v>
      </c>
      <c r="C21" s="108" t="s">
        <v>68</v>
      </c>
      <c r="D21" s="2" t="s">
        <v>412</v>
      </c>
      <c r="E21" s="2"/>
      <c r="F21" s="2" t="s">
        <v>102</v>
      </c>
      <c r="G21" s="30">
        <f t="shared" si="1"/>
        <v>22062.838</v>
      </c>
      <c r="H21" s="19">
        <f t="shared" si="2"/>
        <v>16588.599999999999</v>
      </c>
      <c r="I21" s="20">
        <f t="shared" si="3"/>
        <v>11221.699999999999</v>
      </c>
      <c r="J21" s="21">
        <v>9758</v>
      </c>
      <c r="K21" s="2" t="s">
        <v>4</v>
      </c>
      <c r="L21" s="2"/>
      <c r="M21" s="22">
        <f t="shared" si="4"/>
        <v>0</v>
      </c>
      <c r="N21" s="5">
        <f t="shared" si="5"/>
        <v>0</v>
      </c>
    </row>
    <row r="22" spans="1:17" ht="331.5" customHeight="1" outlineLevel="1" x14ac:dyDescent="0.25">
      <c r="A22" s="4">
        <v>19</v>
      </c>
      <c r="B22" s="16" t="s">
        <v>150</v>
      </c>
      <c r="C22" s="110"/>
      <c r="D22" s="2" t="s">
        <v>218</v>
      </c>
      <c r="E22" s="2"/>
      <c r="F22" s="2" t="s">
        <v>102</v>
      </c>
      <c r="G22" s="30">
        <f t="shared" si="1"/>
        <v>45127.298999999999</v>
      </c>
      <c r="H22" s="19">
        <f t="shared" si="2"/>
        <v>33930.299999999996</v>
      </c>
      <c r="I22" s="20">
        <f t="shared" si="3"/>
        <v>22952.85</v>
      </c>
      <c r="J22" s="21">
        <v>19959</v>
      </c>
      <c r="K22" s="2" t="s">
        <v>4</v>
      </c>
      <c r="L22" s="2"/>
      <c r="M22" s="22">
        <f t="shared" si="4"/>
        <v>0</v>
      </c>
      <c r="N22" s="5">
        <f t="shared" si="5"/>
        <v>0</v>
      </c>
    </row>
    <row r="23" spans="1:17" ht="312.60000000000002" customHeight="1" outlineLevel="1" x14ac:dyDescent="0.25">
      <c r="A23" s="4">
        <v>20</v>
      </c>
      <c r="B23" s="16" t="s">
        <v>515</v>
      </c>
      <c r="C23" s="109"/>
      <c r="D23" s="2" t="s">
        <v>413</v>
      </c>
      <c r="E23" s="2"/>
      <c r="F23" s="2" t="s">
        <v>102</v>
      </c>
      <c r="G23" s="30">
        <f t="shared" si="1"/>
        <v>26849.375</v>
      </c>
      <c r="H23" s="19">
        <f t="shared" si="2"/>
        <v>20187.5</v>
      </c>
      <c r="I23" s="20">
        <f t="shared" si="3"/>
        <v>13656.249999999998</v>
      </c>
      <c r="J23" s="21">
        <v>11875</v>
      </c>
      <c r="K23" s="2" t="s">
        <v>4</v>
      </c>
      <c r="L23" s="2"/>
      <c r="M23" s="22">
        <f t="shared" si="4"/>
        <v>0</v>
      </c>
      <c r="N23" s="5">
        <f t="shared" si="5"/>
        <v>0</v>
      </c>
    </row>
    <row r="24" spans="1:17" ht="237.75" customHeight="1" outlineLevel="1" x14ac:dyDescent="0.25">
      <c r="A24" s="4">
        <v>21</v>
      </c>
      <c r="B24" s="16" t="s">
        <v>288</v>
      </c>
      <c r="C24" s="2" t="s">
        <v>287</v>
      </c>
      <c r="D24" s="2" t="s">
        <v>426</v>
      </c>
      <c r="E24" s="2"/>
      <c r="F24" s="2" t="s">
        <v>102</v>
      </c>
      <c r="G24" s="30">
        <f t="shared" si="1"/>
        <v>16618.350000000002</v>
      </c>
      <c r="H24" s="19">
        <f t="shared" si="2"/>
        <v>12495</v>
      </c>
      <c r="I24" s="20">
        <f t="shared" si="3"/>
        <v>8452.5</v>
      </c>
      <c r="J24" s="21">
        <v>7350</v>
      </c>
      <c r="K24" s="2" t="s">
        <v>4</v>
      </c>
      <c r="L24" s="2"/>
      <c r="M24" s="22">
        <f t="shared" si="4"/>
        <v>0</v>
      </c>
      <c r="N24" s="5">
        <f t="shared" si="5"/>
        <v>0</v>
      </c>
    </row>
    <row r="25" spans="1:17" ht="180.75" customHeight="1" outlineLevel="1" x14ac:dyDescent="0.25">
      <c r="A25" s="4">
        <v>22</v>
      </c>
      <c r="B25" s="16" t="s">
        <v>210</v>
      </c>
      <c r="C25" s="108" t="s">
        <v>176</v>
      </c>
      <c r="D25" s="2" t="s">
        <v>219</v>
      </c>
      <c r="E25" s="108"/>
      <c r="F25" s="2" t="s">
        <v>102</v>
      </c>
      <c r="G25" s="30">
        <f t="shared" si="1"/>
        <v>3366.6289999999999</v>
      </c>
      <c r="H25" s="19">
        <f t="shared" si="2"/>
        <v>2531.2999999999997</v>
      </c>
      <c r="I25" s="20">
        <f t="shared" si="3"/>
        <v>1712.35</v>
      </c>
      <c r="J25" s="21">
        <v>1489</v>
      </c>
      <c r="K25" s="2" t="s">
        <v>4</v>
      </c>
      <c r="L25" s="2"/>
      <c r="M25" s="22">
        <f t="shared" si="4"/>
        <v>0</v>
      </c>
      <c r="N25" s="5">
        <f>SUM(J25*L25)</f>
        <v>0</v>
      </c>
    </row>
    <row r="26" spans="1:17" ht="182.25" customHeight="1" outlineLevel="1" x14ac:dyDescent="0.25">
      <c r="A26" s="4">
        <v>23</v>
      </c>
      <c r="B26" s="16" t="s">
        <v>211</v>
      </c>
      <c r="C26" s="110"/>
      <c r="D26" s="2" t="s">
        <v>220</v>
      </c>
      <c r="E26" s="110"/>
      <c r="F26" s="2" t="s">
        <v>102</v>
      </c>
      <c r="G26" s="30">
        <f t="shared" si="1"/>
        <v>3821.09</v>
      </c>
      <c r="H26" s="19">
        <f>J26*1.7</f>
        <v>2873</v>
      </c>
      <c r="I26" s="20">
        <f>J26*1.15</f>
        <v>1943.4999999999998</v>
      </c>
      <c r="J26" s="21">
        <v>1690</v>
      </c>
      <c r="K26" s="2" t="s">
        <v>4</v>
      </c>
      <c r="L26" s="2"/>
      <c r="M26" s="22">
        <f t="shared" si="4"/>
        <v>0</v>
      </c>
      <c r="N26" s="5">
        <f>SUM(J26*L26)</f>
        <v>0</v>
      </c>
    </row>
    <row r="27" spans="1:17" ht="182.25" customHeight="1" outlineLevel="1" x14ac:dyDescent="0.25">
      <c r="A27" s="4">
        <v>24</v>
      </c>
      <c r="B27" s="16" t="s">
        <v>212</v>
      </c>
      <c r="C27" s="110"/>
      <c r="D27" s="2" t="s">
        <v>222</v>
      </c>
      <c r="E27" s="110"/>
      <c r="F27" s="2" t="s">
        <v>102</v>
      </c>
      <c r="G27" s="30">
        <f t="shared" si="1"/>
        <v>8478.75</v>
      </c>
      <c r="H27" s="19">
        <f>J27*1.7</f>
        <v>6375</v>
      </c>
      <c r="I27" s="20">
        <f>J27*1.15</f>
        <v>4312.5</v>
      </c>
      <c r="J27" s="21">
        <v>3750</v>
      </c>
      <c r="K27" s="2" t="s">
        <v>4</v>
      </c>
      <c r="L27" s="2"/>
      <c r="M27" s="22">
        <f t="shared" si="4"/>
        <v>0</v>
      </c>
      <c r="N27" s="5">
        <f>SUM(J27*L27)</f>
        <v>0</v>
      </c>
    </row>
    <row r="28" spans="1:17" ht="174" customHeight="1" outlineLevel="1" x14ac:dyDescent="0.25">
      <c r="A28" s="4">
        <v>25</v>
      </c>
      <c r="B28" s="16" t="s">
        <v>213</v>
      </c>
      <c r="C28" s="109"/>
      <c r="D28" s="2" t="s">
        <v>221</v>
      </c>
      <c r="E28" s="109"/>
      <c r="F28" s="2" t="s">
        <v>102</v>
      </c>
      <c r="G28" s="30">
        <f t="shared" si="1"/>
        <v>8933.2109999999993</v>
      </c>
      <c r="H28" s="19">
        <f t="shared" si="2"/>
        <v>6716.7</v>
      </c>
      <c r="I28" s="20">
        <f t="shared" si="3"/>
        <v>4543.6499999999996</v>
      </c>
      <c r="J28" s="21">
        <v>3951</v>
      </c>
      <c r="K28" s="2" t="s">
        <v>4</v>
      </c>
      <c r="L28" s="2"/>
      <c r="M28" s="22">
        <f t="shared" si="4"/>
        <v>0</v>
      </c>
      <c r="N28" s="5">
        <f>SUM(J28*L28)</f>
        <v>0</v>
      </c>
    </row>
    <row r="29" spans="1:17" ht="174" customHeight="1" outlineLevel="1" x14ac:dyDescent="0.25">
      <c r="A29" s="4">
        <v>26</v>
      </c>
      <c r="B29" s="16" t="s">
        <v>217</v>
      </c>
      <c r="C29" s="2" t="s">
        <v>69</v>
      </c>
      <c r="D29" s="2" t="s">
        <v>223</v>
      </c>
      <c r="E29" s="108"/>
      <c r="F29" s="2" t="s">
        <v>102</v>
      </c>
      <c r="G29" s="30">
        <f t="shared" si="1"/>
        <v>3154.0950000000003</v>
      </c>
      <c r="H29" s="19">
        <f t="shared" si="2"/>
        <v>2371.5</v>
      </c>
      <c r="I29" s="20">
        <f t="shared" si="3"/>
        <v>1604.2499999999998</v>
      </c>
      <c r="J29" s="21">
        <v>1395</v>
      </c>
      <c r="K29" s="2" t="s">
        <v>4</v>
      </c>
      <c r="L29" s="2"/>
      <c r="M29" s="22">
        <f t="shared" si="4"/>
        <v>0</v>
      </c>
      <c r="N29" s="5">
        <f t="shared" si="5"/>
        <v>0</v>
      </c>
    </row>
    <row r="30" spans="1:17" ht="189" customHeight="1" outlineLevel="1" x14ac:dyDescent="0.25">
      <c r="A30" s="4">
        <v>27</v>
      </c>
      <c r="B30" s="16" t="s">
        <v>216</v>
      </c>
      <c r="C30" s="2" t="s">
        <v>208</v>
      </c>
      <c r="D30" s="2" t="s">
        <v>225</v>
      </c>
      <c r="E30" s="109"/>
      <c r="F30" s="2" t="s">
        <v>102</v>
      </c>
      <c r="G30" s="30">
        <f t="shared" si="1"/>
        <v>3882.1370000000002</v>
      </c>
      <c r="H30" s="19">
        <f t="shared" si="2"/>
        <v>2918.9</v>
      </c>
      <c r="I30" s="20">
        <f t="shared" si="3"/>
        <v>1974.55</v>
      </c>
      <c r="J30" s="21">
        <v>1717</v>
      </c>
      <c r="K30" s="2" t="s">
        <v>4</v>
      </c>
      <c r="L30" s="2"/>
      <c r="M30" s="22">
        <f t="shared" si="4"/>
        <v>0</v>
      </c>
      <c r="N30" s="5">
        <f t="shared" si="5"/>
        <v>0</v>
      </c>
    </row>
    <row r="31" spans="1:17" ht="160.05000000000001" customHeight="1" outlineLevel="1" x14ac:dyDescent="0.25">
      <c r="A31" s="4">
        <v>28</v>
      </c>
      <c r="B31" s="16" t="s">
        <v>214</v>
      </c>
      <c r="C31" s="2" t="s">
        <v>69</v>
      </c>
      <c r="D31" s="2" t="s">
        <v>224</v>
      </c>
      <c r="E31" s="108"/>
      <c r="F31" s="2" t="s">
        <v>102</v>
      </c>
      <c r="G31" s="30">
        <f t="shared" si="1"/>
        <v>8358.9169999999995</v>
      </c>
      <c r="H31" s="19">
        <f t="shared" si="2"/>
        <v>6284.9</v>
      </c>
      <c r="I31" s="20">
        <f t="shared" si="3"/>
        <v>4251.5499999999993</v>
      </c>
      <c r="J31" s="21">
        <v>3697</v>
      </c>
      <c r="K31" s="2" t="s">
        <v>4</v>
      </c>
      <c r="L31" s="2"/>
      <c r="M31" s="22">
        <f t="shared" si="4"/>
        <v>0</v>
      </c>
      <c r="N31" s="5">
        <f t="shared" si="5"/>
        <v>0</v>
      </c>
    </row>
    <row r="32" spans="1:17" ht="181.2" customHeight="1" outlineLevel="1" x14ac:dyDescent="0.25">
      <c r="A32" s="4">
        <v>29</v>
      </c>
      <c r="B32" s="16" t="s">
        <v>215</v>
      </c>
      <c r="C32" s="2" t="s">
        <v>208</v>
      </c>
      <c r="D32" s="2" t="s">
        <v>226</v>
      </c>
      <c r="E32" s="109"/>
      <c r="F32" s="2" t="s">
        <v>102</v>
      </c>
      <c r="G32" s="30">
        <f t="shared" si="1"/>
        <v>9039.4779999999992</v>
      </c>
      <c r="H32" s="19">
        <f t="shared" si="2"/>
        <v>6796.5999999999995</v>
      </c>
      <c r="I32" s="20">
        <f t="shared" si="3"/>
        <v>4597.7</v>
      </c>
      <c r="J32" s="21">
        <v>3998</v>
      </c>
      <c r="K32" s="2" t="s">
        <v>4</v>
      </c>
      <c r="L32" s="2"/>
      <c r="M32" s="22">
        <f t="shared" si="4"/>
        <v>0</v>
      </c>
      <c r="N32" s="5">
        <f t="shared" si="5"/>
        <v>0</v>
      </c>
    </row>
    <row r="33" spans="1:14" ht="150" customHeight="1" outlineLevel="1" x14ac:dyDescent="0.25">
      <c r="A33" s="4">
        <v>30</v>
      </c>
      <c r="B33" s="16" t="s">
        <v>523</v>
      </c>
      <c r="C33" s="108" t="s">
        <v>415</v>
      </c>
      <c r="D33" s="108" t="s">
        <v>417</v>
      </c>
      <c r="E33" s="108" t="s">
        <v>445</v>
      </c>
      <c r="F33" s="2" t="s">
        <v>416</v>
      </c>
      <c r="G33" s="30">
        <f t="shared" ref="G33" si="6">H33*1.33</f>
        <v>18653.25</v>
      </c>
      <c r="H33" s="19">
        <f t="shared" ref="H33" si="7">J33*1.7</f>
        <v>14025</v>
      </c>
      <c r="I33" s="20">
        <f t="shared" ref="I33" si="8">J33*1.15</f>
        <v>9487.5</v>
      </c>
      <c r="J33" s="21">
        <v>8250</v>
      </c>
      <c r="K33" s="2" t="s">
        <v>4</v>
      </c>
      <c r="L33" s="2"/>
      <c r="M33" s="22">
        <f t="shared" ref="M33" si="9">SUM(I33*L33)</f>
        <v>0</v>
      </c>
      <c r="N33" s="5">
        <f t="shared" ref="N33" si="10">SUM(J33*L33)</f>
        <v>0</v>
      </c>
    </row>
    <row r="34" spans="1:14" ht="150" customHeight="1" outlineLevel="1" x14ac:dyDescent="0.25">
      <c r="A34" s="4">
        <v>31</v>
      </c>
      <c r="B34" s="16" t="s">
        <v>524</v>
      </c>
      <c r="C34" s="109"/>
      <c r="D34" s="109"/>
      <c r="E34" s="109"/>
      <c r="F34" s="2" t="s">
        <v>416</v>
      </c>
      <c r="G34" s="30">
        <f>H34*1.33</f>
        <v>18653.25</v>
      </c>
      <c r="H34" s="19">
        <f>J34*1.7</f>
        <v>14025</v>
      </c>
      <c r="I34" s="20">
        <f>J34*1.15</f>
        <v>9487.5</v>
      </c>
      <c r="J34" s="21">
        <v>8250</v>
      </c>
      <c r="K34" s="2" t="s">
        <v>4</v>
      </c>
      <c r="L34" s="2"/>
      <c r="M34" s="22">
        <f>SUM(I34*L34)</f>
        <v>0</v>
      </c>
      <c r="N34" s="5">
        <f>SUM(J34*L34)</f>
        <v>0</v>
      </c>
    </row>
    <row r="35" spans="1:14" ht="150" customHeight="1" outlineLevel="1" x14ac:dyDescent="0.25">
      <c r="A35" s="4">
        <v>32</v>
      </c>
      <c r="B35" s="16" t="s">
        <v>519</v>
      </c>
      <c r="C35" s="108" t="s">
        <v>415</v>
      </c>
      <c r="D35" s="108" t="s">
        <v>427</v>
      </c>
      <c r="E35" s="108"/>
      <c r="F35" s="2" t="s">
        <v>416</v>
      </c>
      <c r="G35" s="30">
        <f>H35*1.33</f>
        <v>15148.7</v>
      </c>
      <c r="H35" s="19">
        <f>J35*1.7</f>
        <v>11390</v>
      </c>
      <c r="I35" s="20">
        <f>J35*1.15</f>
        <v>7704.9999999999991</v>
      </c>
      <c r="J35" s="21">
        <v>6700</v>
      </c>
      <c r="K35" s="2" t="s">
        <v>4</v>
      </c>
      <c r="L35" s="2"/>
      <c r="M35" s="22">
        <f>SUM(I35*L35)</f>
        <v>0</v>
      </c>
      <c r="N35" s="5">
        <f>SUM(J35*L35)</f>
        <v>0</v>
      </c>
    </row>
    <row r="36" spans="1:14" ht="150" customHeight="1" outlineLevel="1" x14ac:dyDescent="0.25">
      <c r="A36" s="4">
        <v>33</v>
      </c>
      <c r="B36" s="16" t="s">
        <v>520</v>
      </c>
      <c r="C36" s="110"/>
      <c r="D36" s="109"/>
      <c r="E36" s="110"/>
      <c r="F36" s="2" t="s">
        <v>416</v>
      </c>
      <c r="G36" s="30">
        <f t="shared" ref="G36" si="11">H36*1.33</f>
        <v>15148.7</v>
      </c>
      <c r="H36" s="19">
        <f t="shared" ref="H36" si="12">J36*1.7</f>
        <v>11390</v>
      </c>
      <c r="I36" s="20">
        <f t="shared" ref="I36" si="13">J36*1.15</f>
        <v>7704.9999999999991</v>
      </c>
      <c r="J36" s="21">
        <v>6700</v>
      </c>
      <c r="K36" s="2" t="s">
        <v>4</v>
      </c>
      <c r="L36" s="2"/>
      <c r="M36" s="22">
        <f t="shared" ref="M36" si="14">SUM(I36*L36)</f>
        <v>0</v>
      </c>
      <c r="N36" s="5">
        <f t="shared" ref="N36" si="15">SUM(J36*L36)</f>
        <v>0</v>
      </c>
    </row>
    <row r="37" spans="1:14" ht="150" customHeight="1" outlineLevel="1" x14ac:dyDescent="0.25">
      <c r="A37" s="4">
        <v>34</v>
      </c>
      <c r="B37" s="16" t="s">
        <v>521</v>
      </c>
      <c r="C37" s="110"/>
      <c r="D37" s="108" t="s">
        <v>428</v>
      </c>
      <c r="E37" s="110"/>
      <c r="F37" s="2" t="s">
        <v>416</v>
      </c>
      <c r="G37" s="30">
        <f>H37*1.33</f>
        <v>12797.26</v>
      </c>
      <c r="H37" s="19">
        <f>J37*1.7</f>
        <v>9622</v>
      </c>
      <c r="I37" s="20">
        <f>J37*1.15</f>
        <v>6508.9999999999991</v>
      </c>
      <c r="J37" s="21">
        <v>5660</v>
      </c>
      <c r="K37" s="2" t="s">
        <v>4</v>
      </c>
      <c r="L37" s="2"/>
      <c r="M37" s="22">
        <f>SUM(I37*L37)</f>
        <v>0</v>
      </c>
      <c r="N37" s="5">
        <f>SUM(J37*L37)</f>
        <v>0</v>
      </c>
    </row>
    <row r="38" spans="1:14" ht="150" customHeight="1" outlineLevel="1" x14ac:dyDescent="0.25">
      <c r="A38" s="4">
        <v>35</v>
      </c>
      <c r="B38" s="16" t="s">
        <v>522</v>
      </c>
      <c r="C38" s="109"/>
      <c r="D38" s="109"/>
      <c r="E38" s="110"/>
      <c r="F38" s="2" t="s">
        <v>416</v>
      </c>
      <c r="G38" s="30">
        <f t="shared" ref="G38:G40" si="16">H38*1.33</f>
        <v>12797.26</v>
      </c>
      <c r="H38" s="19">
        <f t="shared" ref="H38:H40" si="17">J38*1.7</f>
        <v>9622</v>
      </c>
      <c r="I38" s="20">
        <f t="shared" ref="I38:I40" si="18">J38*1.15</f>
        <v>6508.9999999999991</v>
      </c>
      <c r="J38" s="21">
        <v>5660</v>
      </c>
      <c r="K38" s="2" t="s">
        <v>4</v>
      </c>
      <c r="L38" s="2"/>
      <c r="M38" s="22">
        <f t="shared" ref="M38:M40" si="19">SUM(I38*L38)</f>
        <v>0</v>
      </c>
      <c r="N38" s="5">
        <f t="shared" ref="N38:N40" si="20">SUM(J38*L38)</f>
        <v>0</v>
      </c>
    </row>
    <row r="39" spans="1:14" ht="249" customHeight="1" outlineLevel="1" x14ac:dyDescent="0.25">
      <c r="A39" s="4">
        <v>36</v>
      </c>
      <c r="B39" s="16" t="s">
        <v>1139</v>
      </c>
      <c r="C39" s="108" t="s">
        <v>1140</v>
      </c>
      <c r="D39" s="65" t="s">
        <v>1141</v>
      </c>
      <c r="E39" s="96"/>
      <c r="F39" s="7" t="s">
        <v>102</v>
      </c>
      <c r="G39" s="30">
        <f t="shared" si="16"/>
        <v>5935.125</v>
      </c>
      <c r="H39" s="19">
        <f t="shared" si="17"/>
        <v>4462.5</v>
      </c>
      <c r="I39" s="20">
        <f t="shared" si="18"/>
        <v>3018.7499999999995</v>
      </c>
      <c r="J39" s="21">
        <v>2625</v>
      </c>
      <c r="K39" s="2" t="s">
        <v>4</v>
      </c>
      <c r="L39" s="2"/>
      <c r="M39" s="22">
        <f t="shared" si="19"/>
        <v>0</v>
      </c>
      <c r="N39" s="5">
        <f t="shared" si="20"/>
        <v>0</v>
      </c>
    </row>
    <row r="40" spans="1:14" ht="236.4" customHeight="1" outlineLevel="1" x14ac:dyDescent="0.25">
      <c r="A40" s="4">
        <v>37</v>
      </c>
      <c r="B40" s="16" t="s">
        <v>1138</v>
      </c>
      <c r="C40" s="109"/>
      <c r="D40" s="65" t="s">
        <v>1142</v>
      </c>
      <c r="E40" s="96"/>
      <c r="F40" s="7" t="s">
        <v>102</v>
      </c>
      <c r="G40" s="30">
        <f t="shared" si="16"/>
        <v>6102.4390000000003</v>
      </c>
      <c r="H40" s="19">
        <f t="shared" si="17"/>
        <v>4588.3</v>
      </c>
      <c r="I40" s="20">
        <f t="shared" si="18"/>
        <v>3103.85</v>
      </c>
      <c r="J40" s="21">
        <v>2699</v>
      </c>
      <c r="K40" s="2" t="s">
        <v>4</v>
      </c>
      <c r="L40" s="2"/>
      <c r="M40" s="22">
        <f t="shared" si="19"/>
        <v>0</v>
      </c>
      <c r="N40" s="5">
        <f t="shared" si="20"/>
        <v>0</v>
      </c>
    </row>
    <row r="41" spans="1:14" ht="100.05" customHeight="1" outlineLevel="1" x14ac:dyDescent="0.25">
      <c r="A41" s="4">
        <v>38</v>
      </c>
      <c r="B41" s="16" t="s">
        <v>440</v>
      </c>
      <c r="C41" s="108" t="s">
        <v>382</v>
      </c>
      <c r="D41" s="2" t="s">
        <v>227</v>
      </c>
      <c r="E41" s="110" t="s">
        <v>445</v>
      </c>
      <c r="F41" s="2" t="s">
        <v>102</v>
      </c>
      <c r="G41" s="30">
        <f t="shared" si="1"/>
        <v>1365.644</v>
      </c>
      <c r="H41" s="19">
        <f t="shared" si="2"/>
        <v>1026.8</v>
      </c>
      <c r="I41" s="20">
        <f t="shared" si="3"/>
        <v>694.59999999999991</v>
      </c>
      <c r="J41" s="21">
        <v>604</v>
      </c>
      <c r="K41" s="2" t="s">
        <v>4</v>
      </c>
      <c r="L41" s="2"/>
      <c r="M41" s="22">
        <f t="shared" si="4"/>
        <v>0</v>
      </c>
      <c r="N41" s="5">
        <f t="shared" si="5"/>
        <v>0</v>
      </c>
    </row>
    <row r="42" spans="1:14" ht="100.05" customHeight="1" outlineLevel="1" x14ac:dyDescent="0.25">
      <c r="A42" s="4">
        <v>39</v>
      </c>
      <c r="B42" s="16" t="s">
        <v>441</v>
      </c>
      <c r="C42" s="110"/>
      <c r="D42" s="2" t="s">
        <v>228</v>
      </c>
      <c r="E42" s="110"/>
      <c r="F42" s="2" t="s">
        <v>102</v>
      </c>
      <c r="G42" s="30">
        <f t="shared" si="1"/>
        <v>1754.5360000000001</v>
      </c>
      <c r="H42" s="19">
        <f t="shared" si="2"/>
        <v>1319.2</v>
      </c>
      <c r="I42" s="20">
        <f t="shared" si="3"/>
        <v>892.4</v>
      </c>
      <c r="J42" s="21">
        <v>776</v>
      </c>
      <c r="K42" s="2" t="s">
        <v>4</v>
      </c>
      <c r="L42" s="2"/>
      <c r="M42" s="22">
        <f t="shared" si="4"/>
        <v>0</v>
      </c>
      <c r="N42" s="5">
        <f t="shared" si="5"/>
        <v>0</v>
      </c>
    </row>
    <row r="43" spans="1:14" ht="100.05" customHeight="1" outlineLevel="1" x14ac:dyDescent="0.25">
      <c r="A43" s="4">
        <v>40</v>
      </c>
      <c r="B43" s="16" t="s">
        <v>442</v>
      </c>
      <c r="C43" s="110"/>
      <c r="D43" s="2" t="s">
        <v>229</v>
      </c>
      <c r="E43" s="110"/>
      <c r="F43" s="2" t="s">
        <v>102</v>
      </c>
      <c r="G43" s="30">
        <f t="shared" si="1"/>
        <v>2104.991</v>
      </c>
      <c r="H43" s="19">
        <f t="shared" si="2"/>
        <v>1582.7</v>
      </c>
      <c r="I43" s="20">
        <f t="shared" si="3"/>
        <v>1070.6499999999999</v>
      </c>
      <c r="J43" s="21">
        <v>931</v>
      </c>
      <c r="K43" s="2" t="s">
        <v>4</v>
      </c>
      <c r="L43" s="2"/>
      <c r="M43" s="22">
        <f t="shared" si="4"/>
        <v>0</v>
      </c>
      <c r="N43" s="5">
        <f t="shared" si="5"/>
        <v>0</v>
      </c>
    </row>
    <row r="44" spans="1:14" ht="100.05" customHeight="1" outlineLevel="1" x14ac:dyDescent="0.25">
      <c r="A44" s="4">
        <v>41</v>
      </c>
      <c r="B44" s="16" t="s">
        <v>460</v>
      </c>
      <c r="C44" s="110"/>
      <c r="D44" s="2" t="s">
        <v>230</v>
      </c>
      <c r="E44" s="110"/>
      <c r="F44" s="2" t="s">
        <v>102</v>
      </c>
      <c r="G44" s="30">
        <f t="shared" si="1"/>
        <v>2541.364</v>
      </c>
      <c r="H44" s="19">
        <f t="shared" si="2"/>
        <v>1910.8</v>
      </c>
      <c r="I44" s="20">
        <f t="shared" si="3"/>
        <v>1292.5999999999999</v>
      </c>
      <c r="J44" s="21">
        <v>1124</v>
      </c>
      <c r="K44" s="2" t="s">
        <v>4</v>
      </c>
      <c r="L44" s="2"/>
      <c r="M44" s="22">
        <f t="shared" si="4"/>
        <v>0</v>
      </c>
      <c r="N44" s="5">
        <f t="shared" si="5"/>
        <v>0</v>
      </c>
    </row>
    <row r="45" spans="1:14" ht="100.05" customHeight="1" outlineLevel="1" x14ac:dyDescent="0.25">
      <c r="A45" s="4">
        <v>42</v>
      </c>
      <c r="B45" s="16" t="s">
        <v>443</v>
      </c>
      <c r="C45" s="110"/>
      <c r="D45" s="2" t="s">
        <v>231</v>
      </c>
      <c r="E45" s="110"/>
      <c r="F45" s="2" t="s">
        <v>102</v>
      </c>
      <c r="G45" s="30">
        <f t="shared" si="1"/>
        <v>2830.7720000000004</v>
      </c>
      <c r="H45" s="19">
        <f t="shared" si="2"/>
        <v>2128.4</v>
      </c>
      <c r="I45" s="20">
        <f t="shared" si="3"/>
        <v>1439.8</v>
      </c>
      <c r="J45" s="21">
        <v>1252</v>
      </c>
      <c r="K45" s="2" t="s">
        <v>4</v>
      </c>
      <c r="L45" s="2"/>
      <c r="M45" s="22">
        <f t="shared" si="4"/>
        <v>0</v>
      </c>
      <c r="N45" s="5">
        <f t="shared" si="5"/>
        <v>0</v>
      </c>
    </row>
    <row r="46" spans="1:14" ht="100.05" customHeight="1" outlineLevel="1" x14ac:dyDescent="0.25">
      <c r="A46" s="4">
        <v>43</v>
      </c>
      <c r="B46" s="16" t="s">
        <v>444</v>
      </c>
      <c r="C46" s="109"/>
      <c r="D46" s="2" t="s">
        <v>232</v>
      </c>
      <c r="E46" s="109"/>
      <c r="F46" s="2" t="s">
        <v>102</v>
      </c>
      <c r="G46" s="30">
        <f t="shared" si="1"/>
        <v>3102.0920000000001</v>
      </c>
      <c r="H46" s="19">
        <f t="shared" si="2"/>
        <v>2332.4</v>
      </c>
      <c r="I46" s="20">
        <f t="shared" si="3"/>
        <v>1577.8</v>
      </c>
      <c r="J46" s="21">
        <v>1372</v>
      </c>
      <c r="K46" s="2" t="s">
        <v>4</v>
      </c>
      <c r="L46" s="2"/>
      <c r="M46" s="22">
        <f t="shared" si="4"/>
        <v>0</v>
      </c>
      <c r="N46" s="5">
        <f t="shared" si="5"/>
        <v>0</v>
      </c>
    </row>
    <row r="47" spans="1:14" ht="339" customHeight="1" outlineLevel="1" x14ac:dyDescent="0.25">
      <c r="A47" s="4">
        <v>44</v>
      </c>
      <c r="B47" s="16" t="s">
        <v>306</v>
      </c>
      <c r="C47" s="2" t="s">
        <v>383</v>
      </c>
      <c r="D47" s="2" t="s">
        <v>342</v>
      </c>
      <c r="E47" s="2"/>
      <c r="F47" s="2" t="s">
        <v>106</v>
      </c>
      <c r="G47" s="30">
        <f t="shared" si="1"/>
        <v>2941.5609999999997</v>
      </c>
      <c r="H47" s="19">
        <f t="shared" si="2"/>
        <v>2211.6999999999998</v>
      </c>
      <c r="I47" s="20">
        <f t="shared" si="3"/>
        <v>1496.1499999999999</v>
      </c>
      <c r="J47" s="21">
        <v>1301</v>
      </c>
      <c r="K47" s="2" t="s">
        <v>4</v>
      </c>
      <c r="L47" s="2"/>
      <c r="M47" s="22">
        <f t="shared" si="4"/>
        <v>0</v>
      </c>
      <c r="N47" s="5">
        <f t="shared" si="5"/>
        <v>0</v>
      </c>
    </row>
    <row r="48" spans="1:14" ht="325.2" customHeight="1" outlineLevel="1" x14ac:dyDescent="0.25">
      <c r="A48" s="4">
        <v>45</v>
      </c>
      <c r="B48" s="16" t="s">
        <v>65</v>
      </c>
      <c r="C48" s="2" t="s">
        <v>384</v>
      </c>
      <c r="D48" s="2" t="s">
        <v>343</v>
      </c>
      <c r="E48" s="2"/>
      <c r="F48" s="2" t="s">
        <v>107</v>
      </c>
      <c r="G48" s="30">
        <f t="shared" si="1"/>
        <v>3613.078</v>
      </c>
      <c r="H48" s="19">
        <f t="shared" si="2"/>
        <v>2716.6</v>
      </c>
      <c r="I48" s="20">
        <f t="shared" si="3"/>
        <v>1837.6999999999998</v>
      </c>
      <c r="J48" s="21">
        <v>1598</v>
      </c>
      <c r="K48" s="2" t="s">
        <v>4</v>
      </c>
      <c r="L48" s="2"/>
      <c r="M48" s="22">
        <f t="shared" si="4"/>
        <v>0</v>
      </c>
      <c r="N48" s="5">
        <f t="shared" si="5"/>
        <v>0</v>
      </c>
    </row>
    <row r="49" spans="1:14" ht="288" customHeight="1" outlineLevel="1" x14ac:dyDescent="0.25">
      <c r="A49" s="4">
        <v>46</v>
      </c>
      <c r="B49" s="16" t="s">
        <v>202</v>
      </c>
      <c r="C49" s="16" t="s">
        <v>66</v>
      </c>
      <c r="D49" s="2" t="s">
        <v>344</v>
      </c>
      <c r="E49" s="2"/>
      <c r="F49" s="2" t="s">
        <v>108</v>
      </c>
      <c r="G49" s="30">
        <f t="shared" si="1"/>
        <v>3138.268</v>
      </c>
      <c r="H49" s="19">
        <f t="shared" si="2"/>
        <v>2359.6</v>
      </c>
      <c r="I49" s="20">
        <f t="shared" si="3"/>
        <v>1596.1999999999998</v>
      </c>
      <c r="J49" s="21">
        <v>1388</v>
      </c>
      <c r="K49" s="2" t="s">
        <v>4</v>
      </c>
      <c r="L49" s="2"/>
      <c r="M49" s="22">
        <f t="shared" si="4"/>
        <v>0</v>
      </c>
      <c r="N49" s="5">
        <f t="shared" si="5"/>
        <v>0</v>
      </c>
    </row>
    <row r="50" spans="1:14" ht="265.2" customHeight="1" outlineLevel="1" x14ac:dyDescent="0.25">
      <c r="A50" s="4">
        <v>47</v>
      </c>
      <c r="B50" s="16" t="s">
        <v>163</v>
      </c>
      <c r="C50" s="16" t="s">
        <v>165</v>
      </c>
      <c r="D50" s="2" t="s">
        <v>166</v>
      </c>
      <c r="E50" s="2"/>
      <c r="F50" s="2" t="s">
        <v>164</v>
      </c>
      <c r="G50" s="30">
        <f t="shared" si="1"/>
        <v>11870.25</v>
      </c>
      <c r="H50" s="19">
        <f t="shared" si="2"/>
        <v>8925</v>
      </c>
      <c r="I50" s="20">
        <f t="shared" si="3"/>
        <v>6037.4999999999991</v>
      </c>
      <c r="J50" s="21">
        <v>5250</v>
      </c>
      <c r="K50" s="2" t="s">
        <v>4</v>
      </c>
      <c r="L50" s="2"/>
      <c r="M50" s="22">
        <f t="shared" si="4"/>
        <v>0</v>
      </c>
      <c r="N50" s="5">
        <f>SUM(J50*L50)</f>
        <v>0</v>
      </c>
    </row>
    <row r="51" spans="1:14" ht="130.05000000000001" customHeight="1" outlineLevel="1" x14ac:dyDescent="0.25">
      <c r="A51" s="4">
        <v>48</v>
      </c>
      <c r="B51" s="16" t="s">
        <v>482</v>
      </c>
      <c r="C51" s="111" t="s">
        <v>481</v>
      </c>
      <c r="D51" s="2" t="s">
        <v>485</v>
      </c>
      <c r="E51" s="108"/>
      <c r="F51" s="2" t="s">
        <v>164</v>
      </c>
      <c r="G51" s="30">
        <f t="shared" si="1"/>
        <v>113.05000000000001</v>
      </c>
      <c r="H51" s="19">
        <f t="shared" si="2"/>
        <v>85</v>
      </c>
      <c r="I51" s="20">
        <f t="shared" si="3"/>
        <v>57.499999999999993</v>
      </c>
      <c r="J51" s="21">
        <v>50</v>
      </c>
      <c r="K51" s="2" t="s">
        <v>4</v>
      </c>
      <c r="L51" s="2"/>
      <c r="M51" s="22">
        <f t="shared" si="4"/>
        <v>0</v>
      </c>
      <c r="N51" s="5">
        <f>SUM(J51*L51)</f>
        <v>0</v>
      </c>
    </row>
    <row r="52" spans="1:14" ht="130.05000000000001" customHeight="1" outlineLevel="1" x14ac:dyDescent="0.25">
      <c r="A52" s="4">
        <v>49</v>
      </c>
      <c r="B52" s="16" t="s">
        <v>480</v>
      </c>
      <c r="C52" s="112"/>
      <c r="D52" s="2" t="s">
        <v>486</v>
      </c>
      <c r="E52" s="110"/>
      <c r="F52" s="2" t="s">
        <v>164</v>
      </c>
      <c r="G52" s="30">
        <f t="shared" si="1"/>
        <v>187.66300000000001</v>
      </c>
      <c r="H52" s="19">
        <f t="shared" si="2"/>
        <v>141.1</v>
      </c>
      <c r="I52" s="20">
        <f t="shared" si="3"/>
        <v>95.449999999999989</v>
      </c>
      <c r="J52" s="21">
        <v>83</v>
      </c>
      <c r="K52" s="2" t="s">
        <v>4</v>
      </c>
      <c r="L52" s="2"/>
      <c r="M52" s="22">
        <f t="shared" si="4"/>
        <v>0</v>
      </c>
      <c r="N52" s="5">
        <f>SUM(J52*L52)</f>
        <v>0</v>
      </c>
    </row>
    <row r="53" spans="1:14" ht="130.05000000000001" customHeight="1" outlineLevel="1" x14ac:dyDescent="0.25">
      <c r="A53" s="4">
        <v>50</v>
      </c>
      <c r="B53" s="16" t="s">
        <v>483</v>
      </c>
      <c r="C53" s="112"/>
      <c r="D53" s="2" t="s">
        <v>487</v>
      </c>
      <c r="E53" s="110"/>
      <c r="F53" s="2" t="s">
        <v>164</v>
      </c>
      <c r="G53" s="30">
        <f t="shared" si="1"/>
        <v>128.87700000000001</v>
      </c>
      <c r="H53" s="19">
        <f t="shared" si="2"/>
        <v>96.899999999999991</v>
      </c>
      <c r="I53" s="20">
        <f t="shared" si="3"/>
        <v>65.55</v>
      </c>
      <c r="J53" s="21">
        <v>57</v>
      </c>
      <c r="K53" s="2" t="s">
        <v>4</v>
      </c>
      <c r="L53" s="2"/>
      <c r="M53" s="22">
        <f t="shared" si="4"/>
        <v>0</v>
      </c>
      <c r="N53" s="5">
        <f>SUM(J53*L53)</f>
        <v>0</v>
      </c>
    </row>
    <row r="54" spans="1:14" ht="130.05000000000001" customHeight="1" outlineLevel="1" x14ac:dyDescent="0.25">
      <c r="A54" s="4">
        <v>51</v>
      </c>
      <c r="B54" s="16" t="s">
        <v>484</v>
      </c>
      <c r="C54" s="113"/>
      <c r="D54" s="2" t="s">
        <v>488</v>
      </c>
      <c r="E54" s="109"/>
      <c r="F54" s="2" t="s">
        <v>164</v>
      </c>
      <c r="G54" s="30">
        <f t="shared" si="1"/>
        <v>212.53399999999999</v>
      </c>
      <c r="H54" s="19">
        <f t="shared" si="2"/>
        <v>159.79999999999998</v>
      </c>
      <c r="I54" s="20">
        <f t="shared" si="3"/>
        <v>108.1</v>
      </c>
      <c r="J54" s="21">
        <v>94</v>
      </c>
      <c r="K54" s="2" t="s">
        <v>4</v>
      </c>
      <c r="L54" s="2"/>
      <c r="M54" s="22">
        <f t="shared" si="4"/>
        <v>0</v>
      </c>
      <c r="N54" s="5">
        <f>SUM(J54*L54)</f>
        <v>0</v>
      </c>
    </row>
    <row r="55" spans="1:14" ht="246" customHeight="1" outlineLevel="1" x14ac:dyDescent="0.25">
      <c r="A55" s="4">
        <v>52</v>
      </c>
      <c r="B55" s="16" t="s">
        <v>168</v>
      </c>
      <c r="C55" s="16" t="s">
        <v>385</v>
      </c>
      <c r="D55" s="16" t="s">
        <v>489</v>
      </c>
      <c r="E55" s="108"/>
      <c r="F55" s="2" t="s">
        <v>207</v>
      </c>
      <c r="G55" s="30">
        <f t="shared" si="1"/>
        <v>644.38499999999999</v>
      </c>
      <c r="H55" s="19">
        <f t="shared" si="2"/>
        <v>484.5</v>
      </c>
      <c r="I55" s="20">
        <f t="shared" si="3"/>
        <v>327.75</v>
      </c>
      <c r="J55" s="21">
        <v>285</v>
      </c>
      <c r="K55" s="2" t="s">
        <v>4</v>
      </c>
      <c r="L55" s="2"/>
      <c r="M55" s="22">
        <f t="shared" si="4"/>
        <v>0</v>
      </c>
      <c r="N55" s="5">
        <f t="shared" ref="N55:N61" si="21">SUM(J55*L55)</f>
        <v>0</v>
      </c>
    </row>
    <row r="56" spans="1:14" ht="234" customHeight="1" outlineLevel="1" x14ac:dyDescent="0.25">
      <c r="A56" s="4">
        <v>53</v>
      </c>
      <c r="B56" s="16" t="s">
        <v>169</v>
      </c>
      <c r="C56" s="16" t="s">
        <v>386</v>
      </c>
      <c r="D56" s="16" t="s">
        <v>490</v>
      </c>
      <c r="E56" s="110"/>
      <c r="F56" s="2" t="s">
        <v>179</v>
      </c>
      <c r="G56" s="30">
        <f t="shared" si="1"/>
        <v>865.96300000000008</v>
      </c>
      <c r="H56" s="19">
        <f t="shared" si="2"/>
        <v>651.1</v>
      </c>
      <c r="I56" s="20">
        <f t="shared" si="3"/>
        <v>440.45</v>
      </c>
      <c r="J56" s="21">
        <v>383</v>
      </c>
      <c r="K56" s="2" t="s">
        <v>4</v>
      </c>
      <c r="L56" s="2"/>
      <c r="M56" s="22">
        <f t="shared" si="4"/>
        <v>0</v>
      </c>
      <c r="N56" s="5">
        <f t="shared" si="21"/>
        <v>0</v>
      </c>
    </row>
    <row r="57" spans="1:14" ht="210.75" customHeight="1" outlineLevel="1" x14ac:dyDescent="0.25">
      <c r="A57" s="4">
        <v>54</v>
      </c>
      <c r="B57" s="16" t="s">
        <v>170</v>
      </c>
      <c r="C57" s="16" t="s">
        <v>387</v>
      </c>
      <c r="D57" s="16" t="s">
        <v>491</v>
      </c>
      <c r="E57" s="110"/>
      <c r="F57" s="2" t="s">
        <v>331</v>
      </c>
      <c r="G57" s="30">
        <f t="shared" si="1"/>
        <v>940.57599999999991</v>
      </c>
      <c r="H57" s="19">
        <f t="shared" si="2"/>
        <v>707.19999999999993</v>
      </c>
      <c r="I57" s="20">
        <f t="shared" si="3"/>
        <v>478.4</v>
      </c>
      <c r="J57" s="21">
        <v>416</v>
      </c>
      <c r="K57" s="2" t="s">
        <v>4</v>
      </c>
      <c r="L57" s="2"/>
      <c r="M57" s="22">
        <f t="shared" si="4"/>
        <v>0</v>
      </c>
      <c r="N57" s="5">
        <f t="shared" si="21"/>
        <v>0</v>
      </c>
    </row>
    <row r="58" spans="1:14" ht="210.75" customHeight="1" outlineLevel="1" x14ac:dyDescent="0.25">
      <c r="A58" s="4">
        <v>55</v>
      </c>
      <c r="B58" s="16" t="s">
        <v>171</v>
      </c>
      <c r="C58" s="16" t="s">
        <v>388</v>
      </c>
      <c r="D58" s="16" t="s">
        <v>492</v>
      </c>
      <c r="E58" s="109"/>
      <c r="F58" s="2" t="s">
        <v>332</v>
      </c>
      <c r="G58" s="30">
        <f t="shared" si="1"/>
        <v>1189.2860000000001</v>
      </c>
      <c r="H58" s="19">
        <f t="shared" si="2"/>
        <v>894.19999999999993</v>
      </c>
      <c r="I58" s="20">
        <f t="shared" si="3"/>
        <v>604.9</v>
      </c>
      <c r="J58" s="21">
        <v>526</v>
      </c>
      <c r="K58" s="2" t="s">
        <v>4</v>
      </c>
      <c r="L58" s="2"/>
      <c r="M58" s="22">
        <f t="shared" si="4"/>
        <v>0</v>
      </c>
      <c r="N58" s="5">
        <f t="shared" si="21"/>
        <v>0</v>
      </c>
    </row>
    <row r="59" spans="1:14" ht="192" customHeight="1" outlineLevel="1" x14ac:dyDescent="0.25">
      <c r="A59" s="4">
        <v>56</v>
      </c>
      <c r="B59" s="16" t="s">
        <v>172</v>
      </c>
      <c r="C59" s="16" t="s">
        <v>389</v>
      </c>
      <c r="D59" s="16" t="s">
        <v>174</v>
      </c>
      <c r="E59" s="2"/>
      <c r="F59" s="2" t="s">
        <v>109</v>
      </c>
      <c r="G59" s="30">
        <f t="shared" si="1"/>
        <v>122.09400000000001</v>
      </c>
      <c r="H59" s="19">
        <f t="shared" si="2"/>
        <v>91.8</v>
      </c>
      <c r="I59" s="20">
        <f t="shared" si="3"/>
        <v>62.099999999999994</v>
      </c>
      <c r="J59" s="21">
        <v>54</v>
      </c>
      <c r="K59" s="2" t="s">
        <v>4</v>
      </c>
      <c r="L59" s="2"/>
      <c r="M59" s="22">
        <f t="shared" si="4"/>
        <v>0</v>
      </c>
      <c r="N59" s="5">
        <f t="shared" si="21"/>
        <v>0</v>
      </c>
    </row>
    <row r="60" spans="1:14" ht="262.5" customHeight="1" outlineLevel="1" x14ac:dyDescent="0.25">
      <c r="A60" s="4">
        <v>57</v>
      </c>
      <c r="B60" s="16" t="s">
        <v>390</v>
      </c>
      <c r="C60" s="108" t="s">
        <v>67</v>
      </c>
      <c r="D60" s="2" t="s">
        <v>345</v>
      </c>
      <c r="E60" s="108"/>
      <c r="F60" s="2" t="s">
        <v>105</v>
      </c>
      <c r="G60" s="30">
        <f t="shared" si="1"/>
        <v>3332.7139999999999</v>
      </c>
      <c r="H60" s="19">
        <f t="shared" si="2"/>
        <v>2505.7999999999997</v>
      </c>
      <c r="I60" s="20">
        <f t="shared" si="3"/>
        <v>1695.1</v>
      </c>
      <c r="J60" s="21">
        <v>1474</v>
      </c>
      <c r="K60" s="2" t="s">
        <v>4</v>
      </c>
      <c r="L60" s="2"/>
      <c r="M60" s="22">
        <f t="shared" si="4"/>
        <v>0</v>
      </c>
      <c r="N60" s="5">
        <f t="shared" si="21"/>
        <v>0</v>
      </c>
    </row>
    <row r="61" spans="1:14" ht="168" customHeight="1" outlineLevel="1" x14ac:dyDescent="0.25">
      <c r="A61" s="4">
        <v>58</v>
      </c>
      <c r="B61" s="16" t="s">
        <v>391</v>
      </c>
      <c r="C61" s="110"/>
      <c r="D61" s="2" t="s">
        <v>346</v>
      </c>
      <c r="E61" s="110"/>
      <c r="F61" s="2" t="s">
        <v>105</v>
      </c>
      <c r="G61" s="30">
        <f t="shared" si="1"/>
        <v>3466.1130000000003</v>
      </c>
      <c r="H61" s="19">
        <f t="shared" si="2"/>
        <v>2606.1</v>
      </c>
      <c r="I61" s="20">
        <f t="shared" si="3"/>
        <v>1762.9499999999998</v>
      </c>
      <c r="J61" s="21">
        <v>1533</v>
      </c>
      <c r="K61" s="2" t="s">
        <v>4</v>
      </c>
      <c r="L61" s="2"/>
      <c r="M61" s="22">
        <f t="shared" si="4"/>
        <v>0</v>
      </c>
      <c r="N61" s="5">
        <f t="shared" si="21"/>
        <v>0</v>
      </c>
    </row>
    <row r="62" spans="1:14" ht="184.5" customHeight="1" outlineLevel="1" x14ac:dyDescent="0.25">
      <c r="A62" s="4">
        <v>59</v>
      </c>
      <c r="B62" s="16" t="s">
        <v>392</v>
      </c>
      <c r="C62" s="109"/>
      <c r="D62" s="2" t="s">
        <v>347</v>
      </c>
      <c r="E62" s="109"/>
      <c r="F62" s="2" t="s">
        <v>105</v>
      </c>
      <c r="G62" s="30">
        <f t="shared" si="1"/>
        <v>3466.1130000000003</v>
      </c>
      <c r="H62" s="19">
        <f t="shared" si="2"/>
        <v>2606.1</v>
      </c>
      <c r="I62" s="20">
        <f t="shared" si="3"/>
        <v>1762.9499999999998</v>
      </c>
      <c r="J62" s="21">
        <v>1533</v>
      </c>
      <c r="K62" s="2" t="s">
        <v>4</v>
      </c>
      <c r="L62" s="2"/>
      <c r="M62" s="22">
        <f t="shared" si="4"/>
        <v>0</v>
      </c>
      <c r="N62" s="5">
        <f t="shared" si="5"/>
        <v>0</v>
      </c>
    </row>
    <row r="63" spans="1:14" ht="245.4" customHeight="1" outlineLevel="1" x14ac:dyDescent="0.25">
      <c r="A63" s="4">
        <v>60</v>
      </c>
      <c r="B63" s="16" t="s">
        <v>25</v>
      </c>
      <c r="C63" s="2" t="s">
        <v>45</v>
      </c>
      <c r="D63" s="2" t="s">
        <v>348</v>
      </c>
      <c r="E63" s="2"/>
      <c r="F63" s="2" t="s">
        <v>104</v>
      </c>
      <c r="G63" s="30">
        <f t="shared" si="1"/>
        <v>1856.2810000000002</v>
      </c>
      <c r="H63" s="19">
        <f t="shared" si="2"/>
        <v>1395.7</v>
      </c>
      <c r="I63" s="20">
        <f t="shared" si="3"/>
        <v>944.15</v>
      </c>
      <c r="J63" s="21">
        <v>821</v>
      </c>
      <c r="K63" s="2" t="s">
        <v>4</v>
      </c>
      <c r="L63" s="2"/>
      <c r="M63" s="22">
        <f t="shared" si="4"/>
        <v>0</v>
      </c>
      <c r="N63" s="5">
        <f t="shared" si="5"/>
        <v>0</v>
      </c>
    </row>
    <row r="64" spans="1:14" ht="195.6" customHeight="1" outlineLevel="1" x14ac:dyDescent="0.25">
      <c r="A64" s="4">
        <v>61</v>
      </c>
      <c r="B64" s="17" t="s">
        <v>137</v>
      </c>
      <c r="C64" s="7" t="s">
        <v>137</v>
      </c>
      <c r="D64" s="2" t="s">
        <v>233</v>
      </c>
      <c r="E64" s="2"/>
      <c r="F64" s="2" t="s">
        <v>102</v>
      </c>
      <c r="G64" s="30">
        <f t="shared" si="1"/>
        <v>678.30000000000007</v>
      </c>
      <c r="H64" s="19">
        <f t="shared" si="2"/>
        <v>510</v>
      </c>
      <c r="I64" s="20">
        <f t="shared" si="3"/>
        <v>345</v>
      </c>
      <c r="J64" s="21">
        <v>300</v>
      </c>
      <c r="K64" s="2" t="s">
        <v>4</v>
      </c>
      <c r="L64" s="2"/>
      <c r="M64" s="22">
        <f t="shared" si="4"/>
        <v>0</v>
      </c>
      <c r="N64" s="5">
        <f t="shared" ref="N64:N94" si="22">SUM(J64*L64)</f>
        <v>0</v>
      </c>
    </row>
    <row r="65" spans="1:14" ht="184.5" customHeight="1" outlineLevel="1" x14ac:dyDescent="0.25">
      <c r="A65" s="4">
        <v>62</v>
      </c>
      <c r="B65" s="17" t="s">
        <v>61</v>
      </c>
      <c r="C65" s="7" t="s">
        <v>393</v>
      </c>
      <c r="D65" s="2" t="s">
        <v>349</v>
      </c>
      <c r="E65" s="108"/>
      <c r="F65" s="2" t="s">
        <v>102</v>
      </c>
      <c r="G65" s="30">
        <f t="shared" si="1"/>
        <v>1517.1310000000001</v>
      </c>
      <c r="H65" s="19">
        <f t="shared" si="2"/>
        <v>1140.7</v>
      </c>
      <c r="I65" s="20">
        <f t="shared" si="3"/>
        <v>771.65</v>
      </c>
      <c r="J65" s="21">
        <v>671</v>
      </c>
      <c r="K65" s="2" t="s">
        <v>4</v>
      </c>
      <c r="L65" s="2"/>
      <c r="M65" s="22">
        <f t="shared" si="4"/>
        <v>0</v>
      </c>
      <c r="N65" s="5">
        <f t="shared" si="22"/>
        <v>0</v>
      </c>
    </row>
    <row r="66" spans="1:14" ht="258.60000000000002" customHeight="1" outlineLevel="1" x14ac:dyDescent="0.25">
      <c r="A66" s="4">
        <v>63</v>
      </c>
      <c r="B66" s="17" t="s">
        <v>62</v>
      </c>
      <c r="C66" s="7" t="s">
        <v>393</v>
      </c>
      <c r="D66" s="2" t="s">
        <v>234</v>
      </c>
      <c r="E66" s="109"/>
      <c r="F66" s="2" t="s">
        <v>102</v>
      </c>
      <c r="G66" s="30">
        <f t="shared" si="1"/>
        <v>1921.8500000000001</v>
      </c>
      <c r="H66" s="19">
        <f t="shared" si="2"/>
        <v>1445</v>
      </c>
      <c r="I66" s="20">
        <f t="shared" si="3"/>
        <v>977.49999999999989</v>
      </c>
      <c r="J66" s="21">
        <v>850</v>
      </c>
      <c r="K66" s="2" t="s">
        <v>4</v>
      </c>
      <c r="L66" s="2"/>
      <c r="M66" s="22">
        <f t="shared" si="4"/>
        <v>0</v>
      </c>
      <c r="N66" s="5">
        <f t="shared" si="22"/>
        <v>0</v>
      </c>
    </row>
    <row r="67" spans="1:14" ht="142.80000000000001" customHeight="1" outlineLevel="1" x14ac:dyDescent="0.25">
      <c r="A67" s="4">
        <v>64</v>
      </c>
      <c r="B67" s="17" t="s">
        <v>526</v>
      </c>
      <c r="C67" s="7" t="s">
        <v>421</v>
      </c>
      <c r="D67" s="2" t="s">
        <v>424</v>
      </c>
      <c r="E67" s="108"/>
      <c r="F67" s="2" t="s">
        <v>102</v>
      </c>
      <c r="G67" s="30">
        <f t="shared" si="1"/>
        <v>3662.82</v>
      </c>
      <c r="H67" s="19">
        <f t="shared" si="2"/>
        <v>2754</v>
      </c>
      <c r="I67" s="20">
        <f t="shared" si="3"/>
        <v>1862.9999999999998</v>
      </c>
      <c r="J67" s="21">
        <v>1620</v>
      </c>
      <c r="K67" s="2" t="s">
        <v>4</v>
      </c>
      <c r="L67" s="2"/>
      <c r="M67" s="22">
        <f t="shared" si="4"/>
        <v>0</v>
      </c>
      <c r="N67" s="5">
        <f t="shared" si="22"/>
        <v>0</v>
      </c>
    </row>
    <row r="68" spans="1:14" ht="164.4" customHeight="1" outlineLevel="1" x14ac:dyDescent="0.25">
      <c r="A68" s="4">
        <v>65</v>
      </c>
      <c r="B68" s="17" t="s">
        <v>525</v>
      </c>
      <c r="C68" s="7" t="s">
        <v>421</v>
      </c>
      <c r="D68" s="2" t="s">
        <v>425</v>
      </c>
      <c r="E68" s="109"/>
      <c r="F68" s="2" t="s">
        <v>102</v>
      </c>
      <c r="G68" s="30">
        <f t="shared" si="1"/>
        <v>3775.8700000000003</v>
      </c>
      <c r="H68" s="19">
        <f t="shared" si="2"/>
        <v>2839</v>
      </c>
      <c r="I68" s="20">
        <f t="shared" si="3"/>
        <v>1920.4999999999998</v>
      </c>
      <c r="J68" s="21">
        <v>1670</v>
      </c>
      <c r="K68" s="2" t="s">
        <v>4</v>
      </c>
      <c r="L68" s="2"/>
      <c r="M68" s="22">
        <f t="shared" si="4"/>
        <v>0</v>
      </c>
      <c r="N68" s="5">
        <f t="shared" si="22"/>
        <v>0</v>
      </c>
    </row>
    <row r="69" spans="1:14" ht="150" customHeight="1" outlineLevel="1" x14ac:dyDescent="0.25">
      <c r="A69" s="4">
        <v>66</v>
      </c>
      <c r="B69" s="17" t="s">
        <v>152</v>
      </c>
      <c r="C69" s="108" t="s">
        <v>394</v>
      </c>
      <c r="D69" s="2" t="s">
        <v>251</v>
      </c>
      <c r="E69" s="108"/>
      <c r="F69" s="2" t="s">
        <v>108</v>
      </c>
      <c r="G69" s="30">
        <f t="shared" si="1"/>
        <v>2154.7330000000002</v>
      </c>
      <c r="H69" s="19">
        <f t="shared" si="2"/>
        <v>1620.1</v>
      </c>
      <c r="I69" s="20">
        <f t="shared" si="3"/>
        <v>1095.9499999999998</v>
      </c>
      <c r="J69" s="21">
        <v>953</v>
      </c>
      <c r="K69" s="2" t="s">
        <v>4</v>
      </c>
      <c r="L69" s="2"/>
      <c r="M69" s="22">
        <f t="shared" si="4"/>
        <v>0</v>
      </c>
      <c r="N69" s="5">
        <f t="shared" si="22"/>
        <v>0</v>
      </c>
    </row>
    <row r="70" spans="1:14" ht="150" customHeight="1" outlineLevel="1" x14ac:dyDescent="0.25">
      <c r="A70" s="4">
        <v>67</v>
      </c>
      <c r="B70" s="17" t="s">
        <v>155</v>
      </c>
      <c r="C70" s="110"/>
      <c r="D70" s="2" t="s">
        <v>252</v>
      </c>
      <c r="E70" s="110"/>
      <c r="F70" s="2" t="s">
        <v>108</v>
      </c>
      <c r="G70" s="30">
        <f t="shared" si="1"/>
        <v>2154.7330000000002</v>
      </c>
      <c r="H70" s="19">
        <f t="shared" si="2"/>
        <v>1620.1</v>
      </c>
      <c r="I70" s="20">
        <f t="shared" si="3"/>
        <v>1095.9499999999998</v>
      </c>
      <c r="J70" s="21">
        <v>953</v>
      </c>
      <c r="K70" s="2" t="s">
        <v>4</v>
      </c>
      <c r="L70" s="2"/>
      <c r="M70" s="22">
        <f t="shared" si="4"/>
        <v>0</v>
      </c>
      <c r="N70" s="5">
        <f t="shared" si="22"/>
        <v>0</v>
      </c>
    </row>
    <row r="71" spans="1:14" ht="150" customHeight="1" outlineLevel="1" x14ac:dyDescent="0.25">
      <c r="A71" s="4">
        <v>68</v>
      </c>
      <c r="B71" s="17" t="s">
        <v>153</v>
      </c>
      <c r="C71" s="110"/>
      <c r="D71" s="2" t="s">
        <v>253</v>
      </c>
      <c r="E71" s="110"/>
      <c r="F71" s="2" t="s">
        <v>108</v>
      </c>
      <c r="G71" s="30">
        <f t="shared" si="1"/>
        <v>2222.5630000000001</v>
      </c>
      <c r="H71" s="19">
        <f t="shared" si="2"/>
        <v>1671.1</v>
      </c>
      <c r="I71" s="20">
        <f t="shared" si="3"/>
        <v>1130.4499999999998</v>
      </c>
      <c r="J71" s="21">
        <v>983</v>
      </c>
      <c r="K71" s="2" t="s">
        <v>4</v>
      </c>
      <c r="L71" s="2"/>
      <c r="M71" s="22">
        <f t="shared" si="4"/>
        <v>0</v>
      </c>
      <c r="N71" s="5">
        <f t="shared" si="22"/>
        <v>0</v>
      </c>
    </row>
    <row r="72" spans="1:14" ht="150" customHeight="1" outlineLevel="1" x14ac:dyDescent="0.25">
      <c r="A72" s="4">
        <v>69</v>
      </c>
      <c r="B72" s="17" t="s">
        <v>154</v>
      </c>
      <c r="C72" s="110"/>
      <c r="D72" s="2" t="s">
        <v>254</v>
      </c>
      <c r="E72" s="109"/>
      <c r="F72" s="2" t="s">
        <v>108</v>
      </c>
      <c r="G72" s="30">
        <f t="shared" si="1"/>
        <v>2222.5630000000001</v>
      </c>
      <c r="H72" s="19">
        <f t="shared" si="2"/>
        <v>1671.1</v>
      </c>
      <c r="I72" s="20">
        <f t="shared" si="3"/>
        <v>1130.4499999999998</v>
      </c>
      <c r="J72" s="21">
        <v>983</v>
      </c>
      <c r="K72" s="2" t="s">
        <v>4</v>
      </c>
      <c r="L72" s="2"/>
      <c r="M72" s="22">
        <f t="shared" si="4"/>
        <v>0</v>
      </c>
      <c r="N72" s="5">
        <f t="shared" si="22"/>
        <v>0</v>
      </c>
    </row>
    <row r="73" spans="1:14" ht="150" customHeight="1" outlineLevel="1" x14ac:dyDescent="0.25">
      <c r="A73" s="4">
        <v>70</v>
      </c>
      <c r="B73" s="17" t="s">
        <v>156</v>
      </c>
      <c r="C73" s="110"/>
      <c r="D73" s="2" t="s">
        <v>255</v>
      </c>
      <c r="E73" s="108"/>
      <c r="F73" s="2" t="s">
        <v>108</v>
      </c>
      <c r="G73" s="30">
        <f t="shared" si="1"/>
        <v>1736.4479999999999</v>
      </c>
      <c r="H73" s="19">
        <f t="shared" si="2"/>
        <v>1305.5999999999999</v>
      </c>
      <c r="I73" s="20">
        <f t="shared" si="3"/>
        <v>883.19999999999993</v>
      </c>
      <c r="J73" s="21">
        <v>768</v>
      </c>
      <c r="K73" s="2" t="s">
        <v>4</v>
      </c>
      <c r="L73" s="2"/>
      <c r="M73" s="22">
        <f t="shared" si="4"/>
        <v>0</v>
      </c>
      <c r="N73" s="5">
        <f t="shared" si="22"/>
        <v>0</v>
      </c>
    </row>
    <row r="74" spans="1:14" ht="150" customHeight="1" outlineLevel="1" x14ac:dyDescent="0.25">
      <c r="A74" s="4">
        <v>71</v>
      </c>
      <c r="B74" s="17" t="s">
        <v>157</v>
      </c>
      <c r="C74" s="110"/>
      <c r="D74" s="2" t="s">
        <v>256</v>
      </c>
      <c r="E74" s="110"/>
      <c r="F74" s="2" t="s">
        <v>108</v>
      </c>
      <c r="G74" s="30">
        <f t="shared" si="1"/>
        <v>1736.4479999999999</v>
      </c>
      <c r="H74" s="19">
        <f t="shared" si="2"/>
        <v>1305.5999999999999</v>
      </c>
      <c r="I74" s="20">
        <f t="shared" si="3"/>
        <v>883.19999999999993</v>
      </c>
      <c r="J74" s="21">
        <v>768</v>
      </c>
      <c r="K74" s="2" t="s">
        <v>4</v>
      </c>
      <c r="L74" s="2"/>
      <c r="M74" s="22">
        <f t="shared" si="4"/>
        <v>0</v>
      </c>
      <c r="N74" s="5">
        <f t="shared" si="22"/>
        <v>0</v>
      </c>
    </row>
    <row r="75" spans="1:14" ht="150" customHeight="1" outlineLevel="1" x14ac:dyDescent="0.25">
      <c r="A75" s="4">
        <v>72</v>
      </c>
      <c r="B75" s="17" t="s">
        <v>158</v>
      </c>
      <c r="C75" s="110"/>
      <c r="D75" s="2" t="s">
        <v>257</v>
      </c>
      <c r="E75" s="110"/>
      <c r="F75" s="2" t="s">
        <v>108</v>
      </c>
      <c r="G75" s="30">
        <f t="shared" si="1"/>
        <v>1802.0169999999998</v>
      </c>
      <c r="H75" s="19">
        <f t="shared" si="2"/>
        <v>1354.8999999999999</v>
      </c>
      <c r="I75" s="20">
        <f t="shared" si="3"/>
        <v>916.55</v>
      </c>
      <c r="J75" s="21">
        <v>797</v>
      </c>
      <c r="K75" s="2" t="s">
        <v>4</v>
      </c>
      <c r="L75" s="2"/>
      <c r="M75" s="22">
        <f t="shared" si="4"/>
        <v>0</v>
      </c>
      <c r="N75" s="5">
        <f t="shared" si="22"/>
        <v>0</v>
      </c>
    </row>
    <row r="76" spans="1:14" ht="150" customHeight="1" outlineLevel="1" x14ac:dyDescent="0.25">
      <c r="A76" s="4">
        <v>73</v>
      </c>
      <c r="B76" s="17" t="s">
        <v>159</v>
      </c>
      <c r="C76" s="109"/>
      <c r="D76" s="2" t="s">
        <v>258</v>
      </c>
      <c r="E76" s="109"/>
      <c r="F76" s="2" t="s">
        <v>108</v>
      </c>
      <c r="G76" s="30">
        <f t="shared" si="1"/>
        <v>1802.0169999999998</v>
      </c>
      <c r="H76" s="19">
        <f t="shared" si="2"/>
        <v>1354.8999999999999</v>
      </c>
      <c r="I76" s="20">
        <f t="shared" si="3"/>
        <v>916.55</v>
      </c>
      <c r="J76" s="21">
        <v>797</v>
      </c>
      <c r="K76" s="2" t="s">
        <v>4</v>
      </c>
      <c r="L76" s="2"/>
      <c r="M76" s="22">
        <f t="shared" si="4"/>
        <v>0</v>
      </c>
      <c r="N76" s="5">
        <f t="shared" si="22"/>
        <v>0</v>
      </c>
    </row>
    <row r="77" spans="1:14" ht="130.05000000000001" customHeight="1" outlineLevel="1" x14ac:dyDescent="0.25">
      <c r="A77" s="4">
        <v>74</v>
      </c>
      <c r="B77" s="17" t="s">
        <v>1498</v>
      </c>
      <c r="C77" s="108" t="s">
        <v>414</v>
      </c>
      <c r="D77" s="2" t="s">
        <v>511</v>
      </c>
      <c r="E77" s="108"/>
      <c r="F77" s="2" t="s">
        <v>164</v>
      </c>
      <c r="G77" s="30">
        <f t="shared" si="1"/>
        <v>1243.55</v>
      </c>
      <c r="H77" s="19">
        <f t="shared" si="2"/>
        <v>935</v>
      </c>
      <c r="I77" s="20">
        <f t="shared" si="3"/>
        <v>632.5</v>
      </c>
      <c r="J77" s="21">
        <v>550</v>
      </c>
      <c r="K77" s="2" t="s">
        <v>4</v>
      </c>
      <c r="L77" s="2"/>
      <c r="M77" s="22">
        <f t="shared" si="4"/>
        <v>0</v>
      </c>
      <c r="N77" s="5">
        <f t="shared" si="22"/>
        <v>0</v>
      </c>
    </row>
    <row r="78" spans="1:14" ht="130.05000000000001" customHeight="1" outlineLevel="1" x14ac:dyDescent="0.25">
      <c r="A78" s="4">
        <v>75</v>
      </c>
      <c r="B78" s="17" t="s">
        <v>1497</v>
      </c>
      <c r="C78" s="110"/>
      <c r="D78" s="2" t="s">
        <v>511</v>
      </c>
      <c r="E78" s="110"/>
      <c r="F78" s="2" t="s">
        <v>164</v>
      </c>
      <c r="G78" s="30">
        <f t="shared" ref="G78" si="23">H78*1.33</f>
        <v>1243.55</v>
      </c>
      <c r="H78" s="19">
        <f t="shared" ref="H78" si="24">J78*1.7</f>
        <v>935</v>
      </c>
      <c r="I78" s="20">
        <f t="shared" ref="I78" si="25">J78*1.15</f>
        <v>632.5</v>
      </c>
      <c r="J78" s="21">
        <v>550</v>
      </c>
      <c r="K78" s="2" t="s">
        <v>4</v>
      </c>
      <c r="L78" s="2"/>
      <c r="M78" s="22">
        <f t="shared" ref="M78" si="26">SUM(I78*L78)</f>
        <v>0</v>
      </c>
      <c r="N78" s="5">
        <f t="shared" ref="N78" si="27">SUM(J78*L78)</f>
        <v>0</v>
      </c>
    </row>
    <row r="79" spans="1:14" ht="130.05000000000001" customHeight="1" outlineLevel="1" x14ac:dyDescent="0.25">
      <c r="A79" s="4">
        <v>76</v>
      </c>
      <c r="B79" s="17" t="s">
        <v>1496</v>
      </c>
      <c r="C79" s="110"/>
      <c r="D79" s="2" t="s">
        <v>510</v>
      </c>
      <c r="E79" s="110"/>
      <c r="F79" s="2" t="s">
        <v>164</v>
      </c>
      <c r="G79" s="30">
        <f t="shared" si="1"/>
        <v>1243.55</v>
      </c>
      <c r="H79" s="19">
        <f t="shared" si="2"/>
        <v>935</v>
      </c>
      <c r="I79" s="20">
        <f t="shared" si="3"/>
        <v>632.5</v>
      </c>
      <c r="J79" s="21">
        <v>550</v>
      </c>
      <c r="K79" s="2" t="s">
        <v>4</v>
      </c>
      <c r="L79" s="2"/>
      <c r="M79" s="22">
        <f t="shared" si="4"/>
        <v>0</v>
      </c>
      <c r="N79" s="5">
        <f t="shared" si="22"/>
        <v>0</v>
      </c>
    </row>
    <row r="80" spans="1:14" ht="130.05000000000001" customHeight="1" outlineLevel="1" x14ac:dyDescent="0.25">
      <c r="A80" s="4">
        <v>77</v>
      </c>
      <c r="B80" s="17" t="s">
        <v>1495</v>
      </c>
      <c r="C80" s="109"/>
      <c r="D80" s="2" t="s">
        <v>510</v>
      </c>
      <c r="E80" s="109"/>
      <c r="F80" s="2" t="s">
        <v>164</v>
      </c>
      <c r="G80" s="30">
        <f t="shared" ref="G80" si="28">H80*1.33</f>
        <v>1243.55</v>
      </c>
      <c r="H80" s="19">
        <f t="shared" ref="H80" si="29">J80*1.7</f>
        <v>935</v>
      </c>
      <c r="I80" s="20">
        <f t="shared" ref="I80" si="30">J80*1.15</f>
        <v>632.5</v>
      </c>
      <c r="J80" s="21">
        <v>550</v>
      </c>
      <c r="K80" s="2" t="s">
        <v>4</v>
      </c>
      <c r="L80" s="2"/>
      <c r="M80" s="22">
        <f t="shared" ref="M80" si="31">SUM(I80*L80)</f>
        <v>0</v>
      </c>
      <c r="N80" s="5">
        <f t="shared" ref="N80" si="32">SUM(J80*L80)</f>
        <v>0</v>
      </c>
    </row>
    <row r="81" spans="1:16" ht="99" customHeight="1" outlineLevel="1" x14ac:dyDescent="0.25">
      <c r="A81" s="4">
        <v>78</v>
      </c>
      <c r="B81" s="17" t="s">
        <v>436</v>
      </c>
      <c r="C81" s="108" t="s">
        <v>399</v>
      </c>
      <c r="D81" s="2" t="s">
        <v>400</v>
      </c>
      <c r="E81" s="108"/>
      <c r="F81" s="2" t="s">
        <v>164</v>
      </c>
      <c r="G81" s="30">
        <f t="shared" si="1"/>
        <v>1139.5440000000001</v>
      </c>
      <c r="H81" s="19">
        <f t="shared" si="2"/>
        <v>856.8</v>
      </c>
      <c r="I81" s="20">
        <f t="shared" si="3"/>
        <v>579.59999999999991</v>
      </c>
      <c r="J81" s="21">
        <v>504</v>
      </c>
      <c r="K81" s="2" t="s">
        <v>4</v>
      </c>
      <c r="L81" s="2"/>
      <c r="M81" s="22">
        <f t="shared" si="4"/>
        <v>0</v>
      </c>
      <c r="N81" s="5">
        <f t="shared" si="22"/>
        <v>0</v>
      </c>
    </row>
    <row r="82" spans="1:16" ht="99" customHeight="1" outlineLevel="1" x14ac:dyDescent="0.25">
      <c r="A82" s="4">
        <v>79</v>
      </c>
      <c r="B82" s="17" t="s">
        <v>435</v>
      </c>
      <c r="C82" s="110"/>
      <c r="D82" s="2" t="s">
        <v>401</v>
      </c>
      <c r="E82" s="110"/>
      <c r="F82" s="2" t="s">
        <v>164</v>
      </c>
      <c r="G82" s="30">
        <f t="shared" si="1"/>
        <v>1139.5440000000001</v>
      </c>
      <c r="H82" s="19">
        <f t="shared" si="2"/>
        <v>856.8</v>
      </c>
      <c r="I82" s="20">
        <f t="shared" si="3"/>
        <v>579.59999999999991</v>
      </c>
      <c r="J82" s="21">
        <v>504</v>
      </c>
      <c r="K82" s="2" t="s">
        <v>4</v>
      </c>
      <c r="L82" s="2"/>
      <c r="M82" s="22">
        <f t="shared" si="4"/>
        <v>0</v>
      </c>
      <c r="N82" s="5">
        <f t="shared" si="22"/>
        <v>0</v>
      </c>
    </row>
    <row r="83" spans="1:16" ht="99" customHeight="1" outlineLevel="1" x14ac:dyDescent="0.25">
      <c r="A83" s="4">
        <v>80</v>
      </c>
      <c r="B83" s="17" t="s">
        <v>434</v>
      </c>
      <c r="C83" s="110"/>
      <c r="D83" s="2" t="s">
        <v>402</v>
      </c>
      <c r="E83" s="109"/>
      <c r="F83" s="2" t="s">
        <v>164</v>
      </c>
      <c r="G83" s="30">
        <f t="shared" si="1"/>
        <v>1139.5440000000001</v>
      </c>
      <c r="H83" s="19">
        <f t="shared" si="2"/>
        <v>856.8</v>
      </c>
      <c r="I83" s="20">
        <f t="shared" si="3"/>
        <v>579.59999999999991</v>
      </c>
      <c r="J83" s="21">
        <v>504</v>
      </c>
      <c r="K83" s="2" t="s">
        <v>4</v>
      </c>
      <c r="L83" s="2"/>
      <c r="M83" s="22">
        <f t="shared" si="4"/>
        <v>0</v>
      </c>
      <c r="N83" s="5">
        <f t="shared" si="22"/>
        <v>0</v>
      </c>
    </row>
    <row r="84" spans="1:16" ht="99" customHeight="1" outlineLevel="1" x14ac:dyDescent="0.25">
      <c r="A84" s="4">
        <v>81</v>
      </c>
      <c r="B84" s="17" t="s">
        <v>433</v>
      </c>
      <c r="C84" s="110"/>
      <c r="D84" s="2" t="s">
        <v>403</v>
      </c>
      <c r="E84" s="108"/>
      <c r="F84" s="2" t="s">
        <v>164</v>
      </c>
      <c r="G84" s="30">
        <f t="shared" si="1"/>
        <v>1177.981</v>
      </c>
      <c r="H84" s="19">
        <f t="shared" si="2"/>
        <v>885.69999999999993</v>
      </c>
      <c r="I84" s="20">
        <f t="shared" si="3"/>
        <v>599.15</v>
      </c>
      <c r="J84" s="21">
        <v>521</v>
      </c>
      <c r="K84" s="2" t="s">
        <v>4</v>
      </c>
      <c r="L84" s="2"/>
      <c r="M84" s="22">
        <f t="shared" si="4"/>
        <v>0</v>
      </c>
      <c r="N84" s="5">
        <f t="shared" si="22"/>
        <v>0</v>
      </c>
    </row>
    <row r="85" spans="1:16" ht="99" customHeight="1" outlineLevel="1" x14ac:dyDescent="0.25">
      <c r="A85" s="4">
        <v>82</v>
      </c>
      <c r="B85" s="17" t="s">
        <v>432</v>
      </c>
      <c r="C85" s="110"/>
      <c r="D85" s="2" t="s">
        <v>404</v>
      </c>
      <c r="E85" s="110"/>
      <c r="F85" s="2" t="s">
        <v>164</v>
      </c>
      <c r="G85" s="30">
        <f>H85*1.33</f>
        <v>1177.981</v>
      </c>
      <c r="H85" s="19">
        <f t="shared" si="2"/>
        <v>885.69999999999993</v>
      </c>
      <c r="I85" s="20">
        <f t="shared" si="3"/>
        <v>599.15</v>
      </c>
      <c r="J85" s="21">
        <v>521</v>
      </c>
      <c r="K85" s="2" t="s">
        <v>4</v>
      </c>
      <c r="L85" s="2"/>
      <c r="M85" s="22">
        <f t="shared" si="4"/>
        <v>0</v>
      </c>
      <c r="N85" s="5">
        <f t="shared" si="22"/>
        <v>0</v>
      </c>
    </row>
    <row r="86" spans="1:16" ht="99" customHeight="1" outlineLevel="1" x14ac:dyDescent="0.25">
      <c r="A86" s="4">
        <v>83</v>
      </c>
      <c r="B86" s="17" t="s">
        <v>431</v>
      </c>
      <c r="C86" s="109"/>
      <c r="D86" s="2" t="s">
        <v>405</v>
      </c>
      <c r="E86" s="109"/>
      <c r="F86" s="2" t="s">
        <v>164</v>
      </c>
      <c r="G86" s="30">
        <f t="shared" ref="G86:G94" si="33">H86*1.33</f>
        <v>1177.981</v>
      </c>
      <c r="H86" s="19">
        <f t="shared" si="2"/>
        <v>885.69999999999993</v>
      </c>
      <c r="I86" s="20">
        <f t="shared" si="3"/>
        <v>599.15</v>
      </c>
      <c r="J86" s="21">
        <v>521</v>
      </c>
      <c r="K86" s="2" t="s">
        <v>4</v>
      </c>
      <c r="L86" s="2"/>
      <c r="M86" s="22">
        <f t="shared" si="4"/>
        <v>0</v>
      </c>
      <c r="N86" s="5">
        <f t="shared" si="22"/>
        <v>0</v>
      </c>
    </row>
    <row r="87" spans="1:16" ht="183" customHeight="1" outlineLevel="1" x14ac:dyDescent="0.25">
      <c r="A87" s="4">
        <v>84</v>
      </c>
      <c r="B87" s="17" t="s">
        <v>142</v>
      </c>
      <c r="C87" s="7" t="s">
        <v>395</v>
      </c>
      <c r="D87" s="2" t="s">
        <v>350</v>
      </c>
      <c r="E87" s="2"/>
      <c r="F87" s="2" t="s">
        <v>111</v>
      </c>
      <c r="G87" s="30">
        <f t="shared" si="33"/>
        <v>766.47899999999993</v>
      </c>
      <c r="H87" s="19">
        <f>J87*1.7</f>
        <v>576.29999999999995</v>
      </c>
      <c r="I87" s="20">
        <f>J87*1.15</f>
        <v>389.84999999999997</v>
      </c>
      <c r="J87" s="21">
        <v>339</v>
      </c>
      <c r="K87" s="2" t="s">
        <v>4</v>
      </c>
      <c r="L87" s="2"/>
      <c r="M87" s="22">
        <f t="shared" si="4"/>
        <v>0</v>
      </c>
      <c r="N87" s="5">
        <f t="shared" si="22"/>
        <v>0</v>
      </c>
    </row>
    <row r="88" spans="1:16" ht="409.2" customHeight="1" outlineLevel="1" x14ac:dyDescent="0.25">
      <c r="A88" s="4">
        <v>85</v>
      </c>
      <c r="B88" s="17" t="s">
        <v>281</v>
      </c>
      <c r="C88" s="7" t="s">
        <v>264</v>
      </c>
      <c r="D88" s="2" t="s">
        <v>501</v>
      </c>
      <c r="E88" s="2"/>
      <c r="F88" s="2" t="s">
        <v>102</v>
      </c>
      <c r="G88" s="30">
        <f t="shared" si="33"/>
        <v>1492.26</v>
      </c>
      <c r="H88" s="19">
        <f t="shared" si="2"/>
        <v>1122</v>
      </c>
      <c r="I88" s="20">
        <f t="shared" si="3"/>
        <v>758.99999999999989</v>
      </c>
      <c r="J88" s="21">
        <v>660</v>
      </c>
      <c r="K88" s="2" t="s">
        <v>4</v>
      </c>
      <c r="L88" s="2"/>
      <c r="M88" s="22">
        <f t="shared" si="4"/>
        <v>0</v>
      </c>
      <c r="N88" s="5">
        <f t="shared" si="22"/>
        <v>0</v>
      </c>
    </row>
    <row r="89" spans="1:16" ht="237.6" customHeight="1" outlineLevel="1" x14ac:dyDescent="0.25">
      <c r="A89" s="4">
        <v>86</v>
      </c>
      <c r="B89" s="17" t="s">
        <v>280</v>
      </c>
      <c r="C89" s="7" t="s">
        <v>160</v>
      </c>
      <c r="D89" s="2" t="s">
        <v>512</v>
      </c>
      <c r="E89" s="2"/>
      <c r="F89" s="2" t="s">
        <v>105</v>
      </c>
      <c r="G89" s="30">
        <f t="shared" si="33"/>
        <v>1295.5530000000001</v>
      </c>
      <c r="H89" s="19">
        <f t="shared" si="2"/>
        <v>974.1</v>
      </c>
      <c r="I89" s="20">
        <f t="shared" si="3"/>
        <v>658.94999999999993</v>
      </c>
      <c r="J89" s="21">
        <v>573</v>
      </c>
      <c r="K89" s="2" t="s">
        <v>4</v>
      </c>
      <c r="L89" s="2"/>
      <c r="M89" s="22">
        <f t="shared" si="4"/>
        <v>0</v>
      </c>
      <c r="N89" s="5">
        <f t="shared" si="22"/>
        <v>0</v>
      </c>
    </row>
    <row r="90" spans="1:16" ht="226.2" customHeight="1" x14ac:dyDescent="0.25">
      <c r="A90" s="4">
        <v>87</v>
      </c>
      <c r="B90" s="17" t="s">
        <v>279</v>
      </c>
      <c r="C90" s="7" t="s">
        <v>161</v>
      </c>
      <c r="D90" s="2" t="s">
        <v>351</v>
      </c>
      <c r="E90" s="2"/>
      <c r="F90" s="2" t="s">
        <v>106</v>
      </c>
      <c r="G90" s="30">
        <f t="shared" si="33"/>
        <v>1469.65</v>
      </c>
      <c r="H90" s="19">
        <f t="shared" si="2"/>
        <v>1105</v>
      </c>
      <c r="I90" s="20">
        <f t="shared" si="3"/>
        <v>747.49999999999989</v>
      </c>
      <c r="J90" s="21">
        <v>650</v>
      </c>
      <c r="K90" s="2" t="s">
        <v>4</v>
      </c>
      <c r="L90" s="2"/>
      <c r="M90" s="22">
        <f t="shared" si="4"/>
        <v>0</v>
      </c>
      <c r="N90" s="5">
        <f t="shared" si="22"/>
        <v>0</v>
      </c>
      <c r="O90" s="6"/>
      <c r="P90" s="6"/>
    </row>
    <row r="91" spans="1:16" ht="292.2" customHeight="1" outlineLevel="1" x14ac:dyDescent="0.25">
      <c r="A91" s="4">
        <v>88</v>
      </c>
      <c r="B91" s="17" t="s">
        <v>312</v>
      </c>
      <c r="C91" s="7" t="s">
        <v>313</v>
      </c>
      <c r="D91" s="2" t="s">
        <v>314</v>
      </c>
      <c r="E91" s="2"/>
      <c r="F91" s="2" t="s">
        <v>106</v>
      </c>
      <c r="G91" s="30">
        <f t="shared" si="33"/>
        <v>1661.835</v>
      </c>
      <c r="H91" s="19">
        <f t="shared" si="2"/>
        <v>1249.5</v>
      </c>
      <c r="I91" s="20">
        <f t="shared" si="3"/>
        <v>845.24999999999989</v>
      </c>
      <c r="J91" s="21">
        <v>735</v>
      </c>
      <c r="K91" s="2" t="s">
        <v>4</v>
      </c>
      <c r="L91" s="2"/>
      <c r="M91" s="22">
        <f t="shared" si="4"/>
        <v>0</v>
      </c>
      <c r="N91" s="5">
        <f t="shared" si="22"/>
        <v>0</v>
      </c>
    </row>
    <row r="92" spans="1:16" ht="217.8" customHeight="1" outlineLevel="1" x14ac:dyDescent="0.25">
      <c r="A92" s="4">
        <v>89</v>
      </c>
      <c r="B92" s="17" t="s">
        <v>1493</v>
      </c>
      <c r="C92" s="7" t="s">
        <v>469</v>
      </c>
      <c r="D92" s="2" t="s">
        <v>471</v>
      </c>
      <c r="E92" s="2"/>
      <c r="F92" s="2" t="s">
        <v>102</v>
      </c>
      <c r="G92" s="30">
        <f t="shared" si="33"/>
        <v>2147.9500000000003</v>
      </c>
      <c r="H92" s="19">
        <f t="shared" si="2"/>
        <v>1615</v>
      </c>
      <c r="I92" s="20">
        <f t="shared" si="3"/>
        <v>1092.5</v>
      </c>
      <c r="J92" s="21">
        <v>950</v>
      </c>
      <c r="K92" s="2" t="s">
        <v>4</v>
      </c>
      <c r="L92" s="2"/>
      <c r="M92" s="22">
        <f t="shared" si="4"/>
        <v>0</v>
      </c>
      <c r="N92" s="5">
        <f t="shared" si="22"/>
        <v>0</v>
      </c>
    </row>
    <row r="93" spans="1:16" ht="190.8" customHeight="1" outlineLevel="1" x14ac:dyDescent="0.25">
      <c r="A93" s="4">
        <v>90</v>
      </c>
      <c r="B93" s="17" t="s">
        <v>1494</v>
      </c>
      <c r="C93" s="7" t="s">
        <v>469</v>
      </c>
      <c r="D93" s="2" t="s">
        <v>470</v>
      </c>
      <c r="E93" s="2"/>
      <c r="F93" s="2" t="s">
        <v>102</v>
      </c>
      <c r="G93" s="30">
        <f t="shared" si="33"/>
        <v>2261</v>
      </c>
      <c r="H93" s="19">
        <f t="shared" si="2"/>
        <v>1700</v>
      </c>
      <c r="I93" s="20">
        <f t="shared" si="3"/>
        <v>1150</v>
      </c>
      <c r="J93" s="21">
        <v>1000</v>
      </c>
      <c r="K93" s="2" t="s">
        <v>4</v>
      </c>
      <c r="L93" s="2"/>
      <c r="M93" s="22">
        <f t="shared" si="4"/>
        <v>0</v>
      </c>
      <c r="N93" s="5">
        <f t="shared" si="22"/>
        <v>0</v>
      </c>
    </row>
    <row r="94" spans="1:16" ht="179.4" customHeight="1" outlineLevel="1" x14ac:dyDescent="0.25">
      <c r="A94" s="4">
        <v>91</v>
      </c>
      <c r="B94" s="17" t="s">
        <v>143</v>
      </c>
      <c r="C94" s="7" t="s">
        <v>50</v>
      </c>
      <c r="D94" s="2" t="s">
        <v>352</v>
      </c>
      <c r="E94" s="2"/>
      <c r="F94" s="2" t="s">
        <v>162</v>
      </c>
      <c r="G94" s="30">
        <f t="shared" si="33"/>
        <v>757.43500000000006</v>
      </c>
      <c r="H94" s="19">
        <f t="shared" si="2"/>
        <v>569.5</v>
      </c>
      <c r="I94" s="20">
        <f t="shared" si="3"/>
        <v>385.24999999999994</v>
      </c>
      <c r="J94" s="21">
        <v>335</v>
      </c>
      <c r="K94" s="2" t="s">
        <v>4</v>
      </c>
      <c r="L94" s="2"/>
      <c r="M94" s="22">
        <f t="shared" si="4"/>
        <v>0</v>
      </c>
      <c r="N94" s="5">
        <f t="shared" si="22"/>
        <v>0</v>
      </c>
    </row>
    <row r="95" spans="1:16" ht="31.8" customHeight="1" outlineLevel="1" x14ac:dyDescent="0.25">
      <c r="A95" s="119" t="s">
        <v>79</v>
      </c>
      <c r="B95" s="120"/>
      <c r="C95" s="120"/>
      <c r="D95" s="120"/>
      <c r="E95" s="120"/>
      <c r="F95" s="120"/>
      <c r="G95" s="120"/>
      <c r="H95" s="120"/>
      <c r="I95" s="120"/>
      <c r="J95" s="120"/>
      <c r="K95" s="120"/>
      <c r="L95" s="120"/>
      <c r="M95" s="120"/>
      <c r="N95" s="120"/>
    </row>
    <row r="96" spans="1:16" ht="188.4" customHeight="1" outlineLevel="1" x14ac:dyDescent="0.25">
      <c r="A96" s="4">
        <v>92</v>
      </c>
      <c r="B96" s="16" t="s">
        <v>5</v>
      </c>
      <c r="C96" s="2" t="s">
        <v>32</v>
      </c>
      <c r="D96" s="2" t="s">
        <v>51</v>
      </c>
      <c r="E96" s="2" t="s">
        <v>445</v>
      </c>
      <c r="F96" s="2" t="s">
        <v>109</v>
      </c>
      <c r="G96" s="30">
        <f>H96*1.33</f>
        <v>219.31700000000001</v>
      </c>
      <c r="H96" s="19">
        <f t="shared" si="2"/>
        <v>164.9</v>
      </c>
      <c r="I96" s="20">
        <f t="shared" si="3"/>
        <v>111.55</v>
      </c>
      <c r="J96" s="21">
        <v>97</v>
      </c>
      <c r="K96" s="2" t="s">
        <v>4</v>
      </c>
      <c r="L96" s="2"/>
      <c r="M96" s="22">
        <f t="shared" ref="M96:M166" si="34">SUM(I96*L96)</f>
        <v>0</v>
      </c>
      <c r="N96" s="5">
        <f>SUM(J96*L96)</f>
        <v>0</v>
      </c>
    </row>
    <row r="97" spans="1:14" ht="178.2" customHeight="1" outlineLevel="1" x14ac:dyDescent="0.25">
      <c r="A97" s="107">
        <v>93</v>
      </c>
      <c r="B97" s="16" t="s">
        <v>201</v>
      </c>
      <c r="C97" s="108" t="s">
        <v>80</v>
      </c>
      <c r="D97" s="2" t="s">
        <v>112</v>
      </c>
      <c r="E97" s="108"/>
      <c r="F97" s="2">
        <v>70</v>
      </c>
      <c r="G97" s="30">
        <f t="shared" ref="G97:G165" si="35">H97*1.33</f>
        <v>115.31100000000001</v>
      </c>
      <c r="H97" s="19">
        <f t="shared" si="2"/>
        <v>86.7</v>
      </c>
      <c r="I97" s="20">
        <f t="shared" si="3"/>
        <v>58.65</v>
      </c>
      <c r="J97" s="21">
        <v>51</v>
      </c>
      <c r="K97" s="2" t="s">
        <v>4</v>
      </c>
      <c r="L97" s="2"/>
      <c r="M97" s="22">
        <f t="shared" si="34"/>
        <v>0</v>
      </c>
      <c r="N97" s="5">
        <f>SUM(J97*L97)</f>
        <v>0</v>
      </c>
    </row>
    <row r="98" spans="1:14" ht="191.4" customHeight="1" outlineLevel="1" x14ac:dyDescent="0.25">
      <c r="A98" s="107">
        <v>94</v>
      </c>
      <c r="B98" s="16" t="s">
        <v>199</v>
      </c>
      <c r="C98" s="110"/>
      <c r="D98" s="2" t="s">
        <v>114</v>
      </c>
      <c r="E98" s="110"/>
      <c r="F98" s="2">
        <v>70</v>
      </c>
      <c r="G98" s="30">
        <f>H98*1.33</f>
        <v>119.833</v>
      </c>
      <c r="H98" s="19">
        <f>J98*1.7</f>
        <v>90.1</v>
      </c>
      <c r="I98" s="20">
        <f>J98*1.15</f>
        <v>60.949999999999996</v>
      </c>
      <c r="J98" s="21">
        <v>53</v>
      </c>
      <c r="K98" s="2" t="s">
        <v>4</v>
      </c>
      <c r="L98" s="2"/>
      <c r="M98" s="22">
        <f>SUM(I98*L98)</f>
        <v>0</v>
      </c>
      <c r="N98" s="5">
        <f>SUM(J98*L98)</f>
        <v>0</v>
      </c>
    </row>
    <row r="99" spans="1:14" ht="203.25" customHeight="1" outlineLevel="1" x14ac:dyDescent="0.25">
      <c r="A99" s="107">
        <v>95</v>
      </c>
      <c r="B99" s="16" t="s">
        <v>197</v>
      </c>
      <c r="C99" s="110"/>
      <c r="D99" s="2" t="s">
        <v>116</v>
      </c>
      <c r="E99" s="110"/>
      <c r="F99" s="2">
        <v>70</v>
      </c>
      <c r="G99" s="30">
        <f>H99*1.33</f>
        <v>228.36099999999999</v>
      </c>
      <c r="H99" s="19">
        <f>J99*1.7</f>
        <v>171.7</v>
      </c>
      <c r="I99" s="20">
        <f>J99*1.15</f>
        <v>116.14999999999999</v>
      </c>
      <c r="J99" s="21">
        <v>101</v>
      </c>
      <c r="K99" s="2" t="s">
        <v>4</v>
      </c>
      <c r="L99" s="2"/>
      <c r="M99" s="22">
        <f>SUM(I99*L99)</f>
        <v>0</v>
      </c>
      <c r="N99" s="5">
        <f>SUM(J99*L99)</f>
        <v>0</v>
      </c>
    </row>
    <row r="100" spans="1:14" ht="190.5" customHeight="1" outlineLevel="1" x14ac:dyDescent="0.25">
      <c r="A100" s="107">
        <v>96</v>
      </c>
      <c r="B100" s="16" t="s">
        <v>195</v>
      </c>
      <c r="C100" s="109"/>
      <c r="D100" s="2" t="s">
        <v>118</v>
      </c>
      <c r="E100" s="109"/>
      <c r="F100" s="2">
        <v>70</v>
      </c>
      <c r="G100" s="30">
        <f>H100*1.33</f>
        <v>232.88300000000001</v>
      </c>
      <c r="H100" s="19">
        <f>J100*1.7</f>
        <v>175.1</v>
      </c>
      <c r="I100" s="20">
        <f>J100*1.15</f>
        <v>118.44999999999999</v>
      </c>
      <c r="J100" s="21">
        <v>103</v>
      </c>
      <c r="K100" s="2" t="s">
        <v>4</v>
      </c>
      <c r="L100" s="2"/>
      <c r="M100" s="22">
        <f>SUM(I100*L100)</f>
        <v>0</v>
      </c>
      <c r="N100" s="5">
        <f>SUM(J100*L100)</f>
        <v>0</v>
      </c>
    </row>
    <row r="101" spans="1:14" ht="174" customHeight="1" outlineLevel="1" x14ac:dyDescent="0.25">
      <c r="A101" s="107">
        <v>97</v>
      </c>
      <c r="B101" s="16" t="s">
        <v>200</v>
      </c>
      <c r="C101" s="108" t="s">
        <v>81</v>
      </c>
      <c r="D101" s="2" t="s">
        <v>113</v>
      </c>
      <c r="E101" s="108"/>
      <c r="F101" s="2" t="s">
        <v>175</v>
      </c>
      <c r="G101" s="30">
        <f t="shared" si="35"/>
        <v>230.62200000000001</v>
      </c>
      <c r="H101" s="19">
        <f t="shared" si="2"/>
        <v>173.4</v>
      </c>
      <c r="I101" s="20">
        <f t="shared" si="3"/>
        <v>117.3</v>
      </c>
      <c r="J101" s="21">
        <v>102</v>
      </c>
      <c r="K101" s="2" t="s">
        <v>4</v>
      </c>
      <c r="L101" s="2"/>
      <c r="M101" s="22">
        <f t="shared" si="34"/>
        <v>0</v>
      </c>
      <c r="N101" s="5">
        <f t="shared" ref="N101:N206" si="36">SUM(J101*L101)</f>
        <v>0</v>
      </c>
    </row>
    <row r="102" spans="1:14" ht="190.5" customHeight="1" outlineLevel="1" x14ac:dyDescent="0.25">
      <c r="A102" s="107">
        <v>98</v>
      </c>
      <c r="B102" s="16" t="s">
        <v>198</v>
      </c>
      <c r="C102" s="110"/>
      <c r="D102" s="2" t="s">
        <v>115</v>
      </c>
      <c r="E102" s="110"/>
      <c r="F102" s="2" t="s">
        <v>175</v>
      </c>
      <c r="G102" s="30">
        <f t="shared" si="35"/>
        <v>232.88300000000001</v>
      </c>
      <c r="H102" s="19">
        <f t="shared" si="2"/>
        <v>175.1</v>
      </c>
      <c r="I102" s="20">
        <f t="shared" si="3"/>
        <v>118.44999999999999</v>
      </c>
      <c r="J102" s="21">
        <v>103</v>
      </c>
      <c r="K102" s="2" t="s">
        <v>4</v>
      </c>
      <c r="L102" s="2"/>
      <c r="M102" s="22">
        <f t="shared" si="34"/>
        <v>0</v>
      </c>
      <c r="N102" s="5">
        <f t="shared" si="36"/>
        <v>0</v>
      </c>
    </row>
    <row r="103" spans="1:14" ht="164.4" customHeight="1" outlineLevel="1" x14ac:dyDescent="0.25">
      <c r="A103" s="107">
        <v>99</v>
      </c>
      <c r="B103" s="16" t="s">
        <v>196</v>
      </c>
      <c r="C103" s="110"/>
      <c r="D103" s="2" t="s">
        <v>117</v>
      </c>
      <c r="E103" s="110"/>
      <c r="F103" s="2" t="s">
        <v>175</v>
      </c>
      <c r="G103" s="30">
        <f t="shared" si="35"/>
        <v>334.62799999999999</v>
      </c>
      <c r="H103" s="19">
        <f t="shared" si="2"/>
        <v>251.6</v>
      </c>
      <c r="I103" s="20">
        <f t="shared" si="3"/>
        <v>170.2</v>
      </c>
      <c r="J103" s="21">
        <v>148</v>
      </c>
      <c r="K103" s="2" t="s">
        <v>4</v>
      </c>
      <c r="L103" s="2"/>
      <c r="M103" s="22">
        <f t="shared" si="34"/>
        <v>0</v>
      </c>
      <c r="N103" s="5">
        <f t="shared" si="36"/>
        <v>0</v>
      </c>
    </row>
    <row r="104" spans="1:14" ht="190.5" customHeight="1" outlineLevel="1" x14ac:dyDescent="0.25">
      <c r="A104" s="107">
        <v>100</v>
      </c>
      <c r="B104" s="16" t="s">
        <v>194</v>
      </c>
      <c r="C104" s="109"/>
      <c r="D104" s="2" t="s">
        <v>119</v>
      </c>
      <c r="E104" s="109"/>
      <c r="F104" s="2" t="s">
        <v>175</v>
      </c>
      <c r="G104" s="30">
        <f t="shared" si="35"/>
        <v>336.88900000000001</v>
      </c>
      <c r="H104" s="19">
        <f t="shared" si="2"/>
        <v>253.29999999999998</v>
      </c>
      <c r="I104" s="20">
        <f t="shared" si="3"/>
        <v>171.35</v>
      </c>
      <c r="J104" s="21">
        <v>149</v>
      </c>
      <c r="K104" s="2" t="s">
        <v>4</v>
      </c>
      <c r="L104" s="2"/>
      <c r="M104" s="22">
        <f t="shared" si="34"/>
        <v>0</v>
      </c>
      <c r="N104" s="5">
        <f t="shared" si="36"/>
        <v>0</v>
      </c>
    </row>
    <row r="105" spans="1:14" ht="189.75" customHeight="1" outlineLevel="1" x14ac:dyDescent="0.25">
      <c r="A105" s="107">
        <v>101</v>
      </c>
      <c r="B105" s="16" t="s">
        <v>193</v>
      </c>
      <c r="C105" s="108" t="s">
        <v>80</v>
      </c>
      <c r="D105" s="2" t="s">
        <v>120</v>
      </c>
      <c r="E105" s="108"/>
      <c r="F105" s="2" t="s">
        <v>102</v>
      </c>
      <c r="G105" s="30">
        <f t="shared" si="35"/>
        <v>1132.761</v>
      </c>
      <c r="H105" s="19">
        <f t="shared" si="2"/>
        <v>851.69999999999993</v>
      </c>
      <c r="I105" s="20">
        <f t="shared" si="3"/>
        <v>576.15</v>
      </c>
      <c r="J105" s="21">
        <v>501</v>
      </c>
      <c r="K105" s="2" t="s">
        <v>4</v>
      </c>
      <c r="L105" s="2"/>
      <c r="M105" s="22">
        <f t="shared" si="34"/>
        <v>0</v>
      </c>
      <c r="N105" s="5">
        <f t="shared" si="36"/>
        <v>0</v>
      </c>
    </row>
    <row r="106" spans="1:14" ht="191.25" customHeight="1" outlineLevel="1" x14ac:dyDescent="0.25">
      <c r="A106" s="107">
        <v>102</v>
      </c>
      <c r="B106" s="16" t="s">
        <v>192</v>
      </c>
      <c r="C106" s="110"/>
      <c r="D106" s="2" t="s">
        <v>121</v>
      </c>
      <c r="E106" s="110"/>
      <c r="F106" s="2" t="s">
        <v>102</v>
      </c>
      <c r="G106" s="30">
        <f t="shared" si="35"/>
        <v>1146.327</v>
      </c>
      <c r="H106" s="19">
        <f t="shared" ref="H106:H206" si="37">J106*1.7</f>
        <v>861.9</v>
      </c>
      <c r="I106" s="20">
        <f t="shared" ref="I106:I206" si="38">J106*1.15</f>
        <v>583.04999999999995</v>
      </c>
      <c r="J106" s="21">
        <v>507</v>
      </c>
      <c r="K106" s="2" t="s">
        <v>4</v>
      </c>
      <c r="L106" s="2"/>
      <c r="M106" s="22">
        <f t="shared" si="34"/>
        <v>0</v>
      </c>
      <c r="N106" s="5">
        <f t="shared" si="36"/>
        <v>0</v>
      </c>
    </row>
    <row r="107" spans="1:14" ht="189" customHeight="1" outlineLevel="1" x14ac:dyDescent="0.25">
      <c r="A107" s="107">
        <v>103</v>
      </c>
      <c r="B107" s="16" t="s">
        <v>191</v>
      </c>
      <c r="C107" s="110"/>
      <c r="D107" s="2" t="s">
        <v>122</v>
      </c>
      <c r="E107" s="110"/>
      <c r="F107" s="2" t="s">
        <v>102</v>
      </c>
      <c r="G107" s="30">
        <f t="shared" si="35"/>
        <v>1634.703</v>
      </c>
      <c r="H107" s="19">
        <f t="shared" si="37"/>
        <v>1229.0999999999999</v>
      </c>
      <c r="I107" s="20">
        <f t="shared" si="38"/>
        <v>831.44999999999993</v>
      </c>
      <c r="J107" s="21">
        <v>723</v>
      </c>
      <c r="K107" s="2" t="s">
        <v>4</v>
      </c>
      <c r="L107" s="2"/>
      <c r="M107" s="22">
        <f t="shared" si="34"/>
        <v>0</v>
      </c>
      <c r="N107" s="5">
        <f t="shared" si="36"/>
        <v>0</v>
      </c>
    </row>
    <row r="108" spans="1:14" ht="197.25" customHeight="1" outlineLevel="1" x14ac:dyDescent="0.25">
      <c r="A108" s="107">
        <v>104</v>
      </c>
      <c r="B108" s="16" t="s">
        <v>190</v>
      </c>
      <c r="C108" s="109"/>
      <c r="D108" s="2" t="s">
        <v>123</v>
      </c>
      <c r="E108" s="109"/>
      <c r="F108" s="2" t="s">
        <v>102</v>
      </c>
      <c r="G108" s="30">
        <f t="shared" si="35"/>
        <v>1664.0960000000002</v>
      </c>
      <c r="H108" s="19">
        <f t="shared" si="37"/>
        <v>1251.2</v>
      </c>
      <c r="I108" s="20">
        <f t="shared" si="38"/>
        <v>846.4</v>
      </c>
      <c r="J108" s="21">
        <v>736</v>
      </c>
      <c r="K108" s="2" t="s">
        <v>4</v>
      </c>
      <c r="L108" s="2"/>
      <c r="M108" s="22">
        <f t="shared" si="34"/>
        <v>0</v>
      </c>
      <c r="N108" s="5">
        <f t="shared" si="36"/>
        <v>0</v>
      </c>
    </row>
    <row r="109" spans="1:14" ht="170.4" customHeight="1" outlineLevel="1" x14ac:dyDescent="0.25">
      <c r="A109" s="107">
        <v>105</v>
      </c>
      <c r="B109" s="16" t="s">
        <v>189</v>
      </c>
      <c r="C109" s="108" t="s">
        <v>80</v>
      </c>
      <c r="D109" s="2" t="s">
        <v>124</v>
      </c>
      <c r="E109" s="108"/>
      <c r="F109" s="2" t="s">
        <v>102</v>
      </c>
      <c r="G109" s="30">
        <f t="shared" si="35"/>
        <v>2091.4250000000002</v>
      </c>
      <c r="H109" s="19">
        <f t="shared" si="37"/>
        <v>1572.5</v>
      </c>
      <c r="I109" s="20">
        <f t="shared" si="38"/>
        <v>1063.75</v>
      </c>
      <c r="J109" s="21">
        <v>925</v>
      </c>
      <c r="K109" s="2" t="s">
        <v>4</v>
      </c>
      <c r="L109" s="2"/>
      <c r="M109" s="22">
        <f t="shared" si="34"/>
        <v>0</v>
      </c>
      <c r="N109" s="5">
        <f t="shared" si="36"/>
        <v>0</v>
      </c>
    </row>
    <row r="110" spans="1:14" ht="206.25" customHeight="1" outlineLevel="1" x14ac:dyDescent="0.25">
      <c r="A110" s="107">
        <v>106</v>
      </c>
      <c r="B110" s="16" t="s">
        <v>188</v>
      </c>
      <c r="C110" s="110"/>
      <c r="D110" s="2" t="s">
        <v>125</v>
      </c>
      <c r="E110" s="110"/>
      <c r="F110" s="2" t="s">
        <v>102</v>
      </c>
      <c r="G110" s="30">
        <f t="shared" si="35"/>
        <v>2107.252</v>
      </c>
      <c r="H110" s="19">
        <f t="shared" si="37"/>
        <v>1584.3999999999999</v>
      </c>
      <c r="I110" s="20">
        <f t="shared" si="38"/>
        <v>1071.8</v>
      </c>
      <c r="J110" s="21">
        <v>932</v>
      </c>
      <c r="K110" s="2" t="s">
        <v>4</v>
      </c>
      <c r="L110" s="2"/>
      <c r="M110" s="22">
        <f t="shared" si="34"/>
        <v>0</v>
      </c>
      <c r="N110" s="5">
        <f t="shared" si="36"/>
        <v>0</v>
      </c>
    </row>
    <row r="111" spans="1:14" ht="192.6" customHeight="1" outlineLevel="1" x14ac:dyDescent="0.25">
      <c r="A111" s="107">
        <v>107</v>
      </c>
      <c r="B111" s="16" t="s">
        <v>187</v>
      </c>
      <c r="C111" s="110"/>
      <c r="D111" s="2" t="s">
        <v>126</v>
      </c>
      <c r="E111" s="110"/>
      <c r="F111" s="2" t="s">
        <v>102</v>
      </c>
      <c r="G111" s="30">
        <f t="shared" si="35"/>
        <v>3095.3089999999997</v>
      </c>
      <c r="H111" s="19">
        <f t="shared" si="37"/>
        <v>2327.2999999999997</v>
      </c>
      <c r="I111" s="20">
        <f t="shared" si="38"/>
        <v>1574.35</v>
      </c>
      <c r="J111" s="21">
        <v>1369</v>
      </c>
      <c r="K111" s="2" t="s">
        <v>4</v>
      </c>
      <c r="L111" s="2"/>
      <c r="M111" s="22">
        <f t="shared" si="34"/>
        <v>0</v>
      </c>
      <c r="N111" s="5">
        <f t="shared" si="36"/>
        <v>0</v>
      </c>
    </row>
    <row r="112" spans="1:14" ht="169.8" customHeight="1" outlineLevel="1" x14ac:dyDescent="0.25">
      <c r="A112" s="107">
        <v>108</v>
      </c>
      <c r="B112" s="16" t="s">
        <v>186</v>
      </c>
      <c r="C112" s="109"/>
      <c r="D112" s="2" t="s">
        <v>127</v>
      </c>
      <c r="E112" s="109"/>
      <c r="F112" s="2" t="s">
        <v>102</v>
      </c>
      <c r="G112" s="30">
        <f t="shared" si="35"/>
        <v>3129.2239999999997</v>
      </c>
      <c r="H112" s="19">
        <f t="shared" si="37"/>
        <v>2352.7999999999997</v>
      </c>
      <c r="I112" s="20">
        <f t="shared" si="38"/>
        <v>1591.6</v>
      </c>
      <c r="J112" s="21">
        <v>1384</v>
      </c>
      <c r="K112" s="2" t="s">
        <v>4</v>
      </c>
      <c r="L112" s="2"/>
      <c r="M112" s="22">
        <f t="shared" si="34"/>
        <v>0</v>
      </c>
      <c r="N112" s="5">
        <f t="shared" si="36"/>
        <v>0</v>
      </c>
    </row>
    <row r="113" spans="1:14" ht="199.8" customHeight="1" outlineLevel="1" x14ac:dyDescent="0.25">
      <c r="A113" s="107">
        <v>109</v>
      </c>
      <c r="B113" s="16" t="s">
        <v>185</v>
      </c>
      <c r="C113" s="108" t="s">
        <v>81</v>
      </c>
      <c r="D113" s="2" t="s">
        <v>128</v>
      </c>
      <c r="E113" s="108"/>
      <c r="F113" s="2" t="s">
        <v>102</v>
      </c>
      <c r="G113" s="30">
        <f t="shared" si="35"/>
        <v>2970.9539999999997</v>
      </c>
      <c r="H113" s="19">
        <f t="shared" si="37"/>
        <v>2233.7999999999997</v>
      </c>
      <c r="I113" s="20">
        <f t="shared" si="38"/>
        <v>1511.1</v>
      </c>
      <c r="J113" s="21">
        <v>1314</v>
      </c>
      <c r="K113" s="2" t="s">
        <v>4</v>
      </c>
      <c r="L113" s="2"/>
      <c r="M113" s="22">
        <f t="shared" si="34"/>
        <v>0</v>
      </c>
      <c r="N113" s="5">
        <f t="shared" si="36"/>
        <v>0</v>
      </c>
    </row>
    <row r="114" spans="1:14" ht="153" customHeight="1" outlineLevel="1" x14ac:dyDescent="0.25">
      <c r="A114" s="107">
        <v>110</v>
      </c>
      <c r="B114" s="16" t="s">
        <v>184</v>
      </c>
      <c r="C114" s="110"/>
      <c r="D114" s="2" t="s">
        <v>129</v>
      </c>
      <c r="E114" s="110"/>
      <c r="F114" s="2" t="s">
        <v>102</v>
      </c>
      <c r="G114" s="30">
        <f t="shared" si="35"/>
        <v>3022.9570000000003</v>
      </c>
      <c r="H114" s="19">
        <f t="shared" si="37"/>
        <v>2272.9</v>
      </c>
      <c r="I114" s="20">
        <f t="shared" si="38"/>
        <v>1537.55</v>
      </c>
      <c r="J114" s="21">
        <v>1337</v>
      </c>
      <c r="K114" s="2" t="s">
        <v>4</v>
      </c>
      <c r="L114" s="2"/>
      <c r="M114" s="22">
        <f t="shared" si="34"/>
        <v>0</v>
      </c>
      <c r="N114" s="5">
        <f t="shared" si="36"/>
        <v>0</v>
      </c>
    </row>
    <row r="115" spans="1:14" ht="214.2" customHeight="1" outlineLevel="1" x14ac:dyDescent="0.25">
      <c r="A115" s="107">
        <v>111</v>
      </c>
      <c r="B115" s="16" t="s">
        <v>183</v>
      </c>
      <c r="C115" s="110"/>
      <c r="D115" s="2" t="s">
        <v>130</v>
      </c>
      <c r="E115" s="110"/>
      <c r="F115" s="2" t="s">
        <v>102</v>
      </c>
      <c r="G115" s="30">
        <f t="shared" si="35"/>
        <v>4115.0200000000004</v>
      </c>
      <c r="H115" s="19">
        <f t="shared" si="37"/>
        <v>3094</v>
      </c>
      <c r="I115" s="20">
        <f t="shared" si="38"/>
        <v>2093</v>
      </c>
      <c r="J115" s="21">
        <v>1820</v>
      </c>
      <c r="K115" s="2" t="s">
        <v>4</v>
      </c>
      <c r="L115" s="2"/>
      <c r="M115" s="22">
        <f t="shared" si="34"/>
        <v>0</v>
      </c>
      <c r="N115" s="5">
        <f t="shared" si="36"/>
        <v>0</v>
      </c>
    </row>
    <row r="116" spans="1:14" ht="217.2" customHeight="1" outlineLevel="1" x14ac:dyDescent="0.25">
      <c r="A116" s="107">
        <v>112</v>
      </c>
      <c r="B116" s="16" t="s">
        <v>182</v>
      </c>
      <c r="C116" s="109"/>
      <c r="D116" s="2" t="s">
        <v>131</v>
      </c>
      <c r="E116" s="109"/>
      <c r="F116" s="2" t="s">
        <v>102</v>
      </c>
      <c r="G116" s="30">
        <f t="shared" si="35"/>
        <v>4148.9350000000004</v>
      </c>
      <c r="H116" s="19">
        <f t="shared" si="37"/>
        <v>3119.5</v>
      </c>
      <c r="I116" s="20">
        <f t="shared" si="38"/>
        <v>2110.25</v>
      </c>
      <c r="J116" s="21">
        <v>1835</v>
      </c>
      <c r="K116" s="2" t="s">
        <v>4</v>
      </c>
      <c r="L116" s="2"/>
      <c r="M116" s="22">
        <f t="shared" si="34"/>
        <v>0</v>
      </c>
      <c r="N116" s="5">
        <f t="shared" si="36"/>
        <v>0</v>
      </c>
    </row>
    <row r="117" spans="1:14" ht="124.5" customHeight="1" outlineLevel="1" x14ac:dyDescent="0.25">
      <c r="A117" s="107">
        <v>113</v>
      </c>
      <c r="B117" s="16" t="s">
        <v>82</v>
      </c>
      <c r="C117" s="2" t="s">
        <v>86</v>
      </c>
      <c r="D117" s="2" t="s">
        <v>235</v>
      </c>
      <c r="E117" s="108"/>
      <c r="F117" s="2" t="s">
        <v>109</v>
      </c>
      <c r="G117" s="30">
        <f t="shared" si="35"/>
        <v>21.479499999999998</v>
      </c>
      <c r="H117" s="19">
        <f t="shared" si="37"/>
        <v>16.149999999999999</v>
      </c>
      <c r="I117" s="20">
        <f t="shared" si="38"/>
        <v>10.924999999999999</v>
      </c>
      <c r="J117" s="21">
        <v>9.5</v>
      </c>
      <c r="K117" s="2" t="s">
        <v>4</v>
      </c>
      <c r="L117" s="2"/>
      <c r="M117" s="22">
        <f t="shared" si="34"/>
        <v>0</v>
      </c>
      <c r="N117" s="5">
        <f t="shared" si="36"/>
        <v>0</v>
      </c>
    </row>
    <row r="118" spans="1:14" ht="126" customHeight="1" outlineLevel="1" x14ac:dyDescent="0.25">
      <c r="A118" s="107">
        <v>114</v>
      </c>
      <c r="B118" s="16" t="s">
        <v>83</v>
      </c>
      <c r="C118" s="2" t="s">
        <v>86</v>
      </c>
      <c r="D118" s="2" t="s">
        <v>236</v>
      </c>
      <c r="E118" s="109"/>
      <c r="F118" s="2" t="s">
        <v>109</v>
      </c>
      <c r="G118" s="30">
        <f t="shared" si="35"/>
        <v>23.740499999999997</v>
      </c>
      <c r="H118" s="19">
        <f t="shared" si="37"/>
        <v>17.849999999999998</v>
      </c>
      <c r="I118" s="20">
        <f t="shared" si="38"/>
        <v>12.074999999999999</v>
      </c>
      <c r="J118" s="21">
        <v>10.5</v>
      </c>
      <c r="K118" s="2" t="s">
        <v>4</v>
      </c>
      <c r="L118" s="2"/>
      <c r="M118" s="22">
        <f t="shared" si="34"/>
        <v>0</v>
      </c>
      <c r="N118" s="5">
        <f t="shared" si="36"/>
        <v>0</v>
      </c>
    </row>
    <row r="119" spans="1:14" ht="135" customHeight="1" outlineLevel="1" x14ac:dyDescent="0.25">
      <c r="A119" s="107">
        <v>115</v>
      </c>
      <c r="B119" s="16" t="s">
        <v>84</v>
      </c>
      <c r="C119" s="2" t="s">
        <v>87</v>
      </c>
      <c r="D119" s="2" t="s">
        <v>237</v>
      </c>
      <c r="E119" s="2"/>
      <c r="F119" s="2" t="s">
        <v>132</v>
      </c>
      <c r="G119" s="30">
        <f t="shared" si="35"/>
        <v>61.047000000000004</v>
      </c>
      <c r="H119" s="19">
        <f t="shared" si="37"/>
        <v>45.9</v>
      </c>
      <c r="I119" s="20">
        <f t="shared" si="38"/>
        <v>31.049999999999997</v>
      </c>
      <c r="J119" s="21">
        <v>27</v>
      </c>
      <c r="K119" s="2" t="s">
        <v>4</v>
      </c>
      <c r="L119" s="2"/>
      <c r="M119" s="22">
        <f t="shared" si="34"/>
        <v>0</v>
      </c>
      <c r="N119" s="5">
        <f t="shared" si="36"/>
        <v>0</v>
      </c>
    </row>
    <row r="120" spans="1:14" ht="220.2" customHeight="1" outlineLevel="1" x14ac:dyDescent="0.25">
      <c r="A120" s="107">
        <v>116</v>
      </c>
      <c r="B120" s="16" t="s">
        <v>85</v>
      </c>
      <c r="C120" s="2" t="s">
        <v>90</v>
      </c>
      <c r="D120" s="2" t="s">
        <v>238</v>
      </c>
      <c r="E120" s="2"/>
      <c r="F120" s="2" t="s">
        <v>132</v>
      </c>
      <c r="G120" s="30">
        <f t="shared" si="35"/>
        <v>33.914999999999999</v>
      </c>
      <c r="H120" s="19">
        <f t="shared" si="37"/>
        <v>25.5</v>
      </c>
      <c r="I120" s="20">
        <f t="shared" si="38"/>
        <v>17.25</v>
      </c>
      <c r="J120" s="21">
        <v>15</v>
      </c>
      <c r="K120" s="2" t="s">
        <v>4</v>
      </c>
      <c r="L120" s="2"/>
      <c r="M120" s="22">
        <f t="shared" si="34"/>
        <v>0</v>
      </c>
      <c r="N120" s="5">
        <f t="shared" si="36"/>
        <v>0</v>
      </c>
    </row>
    <row r="121" spans="1:14" ht="196.8" customHeight="1" outlineLevel="1" x14ac:dyDescent="0.25">
      <c r="A121" s="107">
        <v>117</v>
      </c>
      <c r="B121" s="16" t="s">
        <v>88</v>
      </c>
      <c r="C121" s="2" t="s">
        <v>89</v>
      </c>
      <c r="D121" s="2" t="s">
        <v>353</v>
      </c>
      <c r="E121" s="2"/>
      <c r="F121" s="2" t="s">
        <v>109</v>
      </c>
      <c r="G121" s="30">
        <f t="shared" si="35"/>
        <v>90.44</v>
      </c>
      <c r="H121" s="19">
        <f t="shared" si="37"/>
        <v>68</v>
      </c>
      <c r="I121" s="20">
        <f t="shared" si="38"/>
        <v>46</v>
      </c>
      <c r="J121" s="21">
        <v>40</v>
      </c>
      <c r="K121" s="2" t="s">
        <v>4</v>
      </c>
      <c r="L121" s="2"/>
      <c r="M121" s="22">
        <f t="shared" si="34"/>
        <v>0</v>
      </c>
      <c r="N121" s="5">
        <f t="shared" si="36"/>
        <v>0</v>
      </c>
    </row>
    <row r="122" spans="1:14" ht="167.4" customHeight="1" outlineLevel="1" x14ac:dyDescent="0.25">
      <c r="A122" s="107">
        <v>118</v>
      </c>
      <c r="B122" s="16" t="s">
        <v>138</v>
      </c>
      <c r="C122" s="2" t="s">
        <v>91</v>
      </c>
      <c r="D122" s="2" t="s">
        <v>239</v>
      </c>
      <c r="E122" s="2"/>
      <c r="F122" s="2" t="s">
        <v>132</v>
      </c>
      <c r="G122" s="30">
        <f t="shared" si="35"/>
        <v>38.436999999999998</v>
      </c>
      <c r="H122" s="19">
        <f t="shared" si="37"/>
        <v>28.9</v>
      </c>
      <c r="I122" s="20">
        <f t="shared" si="38"/>
        <v>19.549999999999997</v>
      </c>
      <c r="J122" s="21">
        <v>17</v>
      </c>
      <c r="K122" s="2" t="s">
        <v>4</v>
      </c>
      <c r="L122" s="2"/>
      <c r="M122" s="22">
        <f t="shared" si="34"/>
        <v>0</v>
      </c>
      <c r="N122" s="5">
        <f t="shared" si="36"/>
        <v>0</v>
      </c>
    </row>
    <row r="123" spans="1:14" ht="167.4" customHeight="1" outlineLevel="1" x14ac:dyDescent="0.25">
      <c r="A123" s="107">
        <v>119</v>
      </c>
      <c r="B123" s="16" t="s">
        <v>140</v>
      </c>
      <c r="C123" s="2" t="s">
        <v>141</v>
      </c>
      <c r="D123" s="2" t="s">
        <v>240</v>
      </c>
      <c r="E123" s="2"/>
      <c r="F123" s="2" t="s">
        <v>102</v>
      </c>
      <c r="G123" s="30">
        <f t="shared" si="35"/>
        <v>40.698</v>
      </c>
      <c r="H123" s="19">
        <f t="shared" si="37"/>
        <v>30.599999999999998</v>
      </c>
      <c r="I123" s="20">
        <f t="shared" si="38"/>
        <v>20.7</v>
      </c>
      <c r="J123" s="21">
        <v>18</v>
      </c>
      <c r="K123" s="2" t="s">
        <v>4</v>
      </c>
      <c r="L123" s="2"/>
      <c r="M123" s="22">
        <f t="shared" si="34"/>
        <v>0</v>
      </c>
      <c r="N123" s="5">
        <f t="shared" si="36"/>
        <v>0</v>
      </c>
    </row>
    <row r="124" spans="1:14" ht="150" customHeight="1" outlineLevel="1" x14ac:dyDescent="0.25">
      <c r="A124" s="107">
        <v>120</v>
      </c>
      <c r="B124" s="16" t="s">
        <v>92</v>
      </c>
      <c r="C124" s="2" t="s">
        <v>93</v>
      </c>
      <c r="D124" s="2" t="s">
        <v>241</v>
      </c>
      <c r="E124" s="2"/>
      <c r="F124" s="2" t="s">
        <v>132</v>
      </c>
      <c r="G124" s="30">
        <f t="shared" si="35"/>
        <v>7.9135000000000009</v>
      </c>
      <c r="H124" s="19">
        <f t="shared" si="37"/>
        <v>5.95</v>
      </c>
      <c r="I124" s="20">
        <f t="shared" si="38"/>
        <v>4.0249999999999995</v>
      </c>
      <c r="J124" s="21">
        <v>3.5</v>
      </c>
      <c r="K124" s="2" t="s">
        <v>4</v>
      </c>
      <c r="L124" s="2"/>
      <c r="M124" s="22">
        <f t="shared" si="34"/>
        <v>0</v>
      </c>
      <c r="N124" s="5">
        <f t="shared" si="36"/>
        <v>0</v>
      </c>
    </row>
    <row r="125" spans="1:14" ht="103.8" customHeight="1" outlineLevel="1" x14ac:dyDescent="0.25">
      <c r="A125" s="107">
        <v>121</v>
      </c>
      <c r="B125" s="16" t="s">
        <v>94</v>
      </c>
      <c r="C125" s="2" t="s">
        <v>95</v>
      </c>
      <c r="D125" s="2" t="s">
        <v>242</v>
      </c>
      <c r="E125" s="108"/>
      <c r="F125" s="2" t="s">
        <v>105</v>
      </c>
      <c r="G125" s="30">
        <f t="shared" si="35"/>
        <v>587.86</v>
      </c>
      <c r="H125" s="19">
        <f t="shared" si="37"/>
        <v>442</v>
      </c>
      <c r="I125" s="20">
        <f t="shared" si="38"/>
        <v>299</v>
      </c>
      <c r="J125" s="21">
        <v>260</v>
      </c>
      <c r="K125" s="2" t="s">
        <v>4</v>
      </c>
      <c r="L125" s="2"/>
      <c r="M125" s="22">
        <f t="shared" si="34"/>
        <v>0</v>
      </c>
      <c r="N125" s="5">
        <f t="shared" si="36"/>
        <v>0</v>
      </c>
    </row>
    <row r="126" spans="1:14" ht="102" customHeight="1" outlineLevel="1" x14ac:dyDescent="0.25">
      <c r="A126" s="107">
        <v>122</v>
      </c>
      <c r="B126" s="16" t="s">
        <v>139</v>
      </c>
      <c r="C126" s="2" t="s">
        <v>95</v>
      </c>
      <c r="D126" s="2" t="s">
        <v>243</v>
      </c>
      <c r="E126" s="109"/>
      <c r="F126" s="2" t="s">
        <v>105</v>
      </c>
      <c r="G126" s="30">
        <f t="shared" si="35"/>
        <v>949.62</v>
      </c>
      <c r="H126" s="19">
        <f t="shared" si="37"/>
        <v>714</v>
      </c>
      <c r="I126" s="20">
        <f t="shared" si="38"/>
        <v>482.99999999999994</v>
      </c>
      <c r="J126" s="21">
        <v>420</v>
      </c>
      <c r="K126" s="2" t="s">
        <v>4</v>
      </c>
      <c r="L126" s="2"/>
      <c r="M126" s="22">
        <f t="shared" si="34"/>
        <v>0</v>
      </c>
      <c r="N126" s="5">
        <f t="shared" si="36"/>
        <v>0</v>
      </c>
    </row>
    <row r="127" spans="1:14" ht="169.2" customHeight="1" outlineLevel="1" x14ac:dyDescent="0.25">
      <c r="A127" s="107">
        <v>123</v>
      </c>
      <c r="B127" s="16" t="s">
        <v>96</v>
      </c>
      <c r="C127" s="2" t="s">
        <v>100</v>
      </c>
      <c r="D127" s="2" t="s">
        <v>244</v>
      </c>
      <c r="E127" s="2"/>
      <c r="F127" s="2" t="s">
        <v>133</v>
      </c>
      <c r="G127" s="30">
        <f t="shared" si="35"/>
        <v>167.31399999999999</v>
      </c>
      <c r="H127" s="19">
        <f t="shared" si="37"/>
        <v>125.8</v>
      </c>
      <c r="I127" s="20">
        <f t="shared" si="38"/>
        <v>85.1</v>
      </c>
      <c r="J127" s="21">
        <v>74</v>
      </c>
      <c r="K127" s="2" t="s">
        <v>4</v>
      </c>
      <c r="L127" s="2"/>
      <c r="M127" s="22">
        <f t="shared" si="34"/>
        <v>0</v>
      </c>
      <c r="N127" s="5">
        <f t="shared" si="36"/>
        <v>0</v>
      </c>
    </row>
    <row r="128" spans="1:14" ht="91.2" customHeight="1" outlineLevel="1" x14ac:dyDescent="0.25">
      <c r="A128" s="107">
        <v>124</v>
      </c>
      <c r="B128" s="16" t="s">
        <v>97</v>
      </c>
      <c r="C128" s="2" t="s">
        <v>99</v>
      </c>
      <c r="D128" s="2" t="s">
        <v>245</v>
      </c>
      <c r="E128" s="108"/>
      <c r="F128" s="2" t="s">
        <v>132</v>
      </c>
      <c r="G128" s="30">
        <f t="shared" si="35"/>
        <v>18.088000000000001</v>
      </c>
      <c r="H128" s="19">
        <f t="shared" si="37"/>
        <v>13.6</v>
      </c>
      <c r="I128" s="20">
        <f t="shared" si="38"/>
        <v>9.1999999999999993</v>
      </c>
      <c r="J128" s="21">
        <v>8</v>
      </c>
      <c r="K128" s="2" t="s">
        <v>4</v>
      </c>
      <c r="L128" s="2"/>
      <c r="M128" s="22">
        <f t="shared" si="34"/>
        <v>0</v>
      </c>
      <c r="N128" s="5">
        <f t="shared" si="36"/>
        <v>0</v>
      </c>
    </row>
    <row r="129" spans="1:14" ht="109.2" customHeight="1" outlineLevel="1" x14ac:dyDescent="0.25">
      <c r="A129" s="107">
        <v>125</v>
      </c>
      <c r="B129" s="16" t="s">
        <v>98</v>
      </c>
      <c r="C129" s="2" t="s">
        <v>99</v>
      </c>
      <c r="D129" s="2" t="s">
        <v>246</v>
      </c>
      <c r="E129" s="109"/>
      <c r="F129" s="2" t="s">
        <v>132</v>
      </c>
      <c r="G129" s="30">
        <f t="shared" si="35"/>
        <v>20.349</v>
      </c>
      <c r="H129" s="19">
        <f t="shared" si="37"/>
        <v>15.299999999999999</v>
      </c>
      <c r="I129" s="20">
        <f t="shared" si="38"/>
        <v>10.35</v>
      </c>
      <c r="J129" s="21">
        <v>9</v>
      </c>
      <c r="K129" s="2" t="s">
        <v>4</v>
      </c>
      <c r="L129" s="2"/>
      <c r="M129" s="22">
        <f t="shared" si="34"/>
        <v>0</v>
      </c>
      <c r="N129" s="5">
        <f t="shared" si="36"/>
        <v>0</v>
      </c>
    </row>
    <row r="130" spans="1:14" ht="225" customHeight="1" outlineLevel="1" x14ac:dyDescent="0.25">
      <c r="A130" s="107">
        <v>126</v>
      </c>
      <c r="B130" s="17" t="s">
        <v>282</v>
      </c>
      <c r="C130" s="108" t="s">
        <v>136</v>
      </c>
      <c r="D130" s="2" t="s">
        <v>1127</v>
      </c>
      <c r="E130" s="108"/>
      <c r="F130" s="2" t="s">
        <v>102</v>
      </c>
      <c r="G130" s="30">
        <f t="shared" si="35"/>
        <v>3927.3570000000004</v>
      </c>
      <c r="H130" s="19">
        <f t="shared" si="37"/>
        <v>2952.9</v>
      </c>
      <c r="I130" s="20">
        <f t="shared" si="38"/>
        <v>1997.55</v>
      </c>
      <c r="J130" s="21">
        <v>1737</v>
      </c>
      <c r="K130" s="2" t="s">
        <v>4</v>
      </c>
      <c r="L130" s="2"/>
      <c r="M130" s="22">
        <f t="shared" si="34"/>
        <v>0</v>
      </c>
      <c r="N130" s="5">
        <f t="shared" si="36"/>
        <v>0</v>
      </c>
    </row>
    <row r="131" spans="1:14" ht="225" customHeight="1" outlineLevel="1" x14ac:dyDescent="0.25">
      <c r="A131" s="107">
        <v>127</v>
      </c>
      <c r="B131" s="17" t="s">
        <v>283</v>
      </c>
      <c r="C131" s="110"/>
      <c r="D131" s="2" t="s">
        <v>1128</v>
      </c>
      <c r="E131" s="110"/>
      <c r="F131" s="2" t="s">
        <v>102</v>
      </c>
      <c r="G131" s="30">
        <f t="shared" si="35"/>
        <v>4004.2309999999998</v>
      </c>
      <c r="H131" s="19">
        <f t="shared" si="37"/>
        <v>3010.7</v>
      </c>
      <c r="I131" s="20">
        <f t="shared" si="38"/>
        <v>2036.6499999999999</v>
      </c>
      <c r="J131" s="21">
        <v>1771</v>
      </c>
      <c r="K131" s="2" t="s">
        <v>4</v>
      </c>
      <c r="L131" s="2"/>
      <c r="M131" s="22">
        <f t="shared" si="34"/>
        <v>0</v>
      </c>
      <c r="N131" s="5">
        <f t="shared" si="36"/>
        <v>0</v>
      </c>
    </row>
    <row r="132" spans="1:14" ht="225" customHeight="1" outlineLevel="1" x14ac:dyDescent="0.25">
      <c r="A132" s="107">
        <v>128</v>
      </c>
      <c r="B132" s="17" t="s">
        <v>1123</v>
      </c>
      <c r="C132" s="110"/>
      <c r="D132" s="2" t="s">
        <v>1129</v>
      </c>
      <c r="E132" s="110"/>
      <c r="F132" s="2" t="s">
        <v>102</v>
      </c>
      <c r="G132" s="30">
        <f t="shared" si="35"/>
        <v>4049.451</v>
      </c>
      <c r="H132" s="19">
        <f t="shared" si="37"/>
        <v>3044.7</v>
      </c>
      <c r="I132" s="20">
        <f t="shared" si="38"/>
        <v>2059.6499999999996</v>
      </c>
      <c r="J132" s="21">
        <v>1791</v>
      </c>
      <c r="K132" s="2" t="s">
        <v>4</v>
      </c>
      <c r="L132" s="2"/>
      <c r="M132" s="22">
        <f t="shared" si="34"/>
        <v>0</v>
      </c>
      <c r="N132" s="5">
        <f t="shared" si="36"/>
        <v>0</v>
      </c>
    </row>
    <row r="133" spans="1:14" ht="225" customHeight="1" outlineLevel="1" x14ac:dyDescent="0.25">
      <c r="A133" s="107">
        <v>129</v>
      </c>
      <c r="B133" s="17" t="s">
        <v>284</v>
      </c>
      <c r="C133" s="110"/>
      <c r="D133" s="2" t="s">
        <v>1130</v>
      </c>
      <c r="E133" s="110"/>
      <c r="F133" s="2" t="s">
        <v>102</v>
      </c>
      <c r="G133" s="30">
        <f t="shared" si="35"/>
        <v>4087.8879999999999</v>
      </c>
      <c r="H133" s="19">
        <f t="shared" si="37"/>
        <v>3073.6</v>
      </c>
      <c r="I133" s="20">
        <f t="shared" si="38"/>
        <v>2079.1999999999998</v>
      </c>
      <c r="J133" s="21">
        <v>1808</v>
      </c>
      <c r="K133" s="2" t="s">
        <v>4</v>
      </c>
      <c r="L133" s="2"/>
      <c r="M133" s="22">
        <f t="shared" si="34"/>
        <v>0</v>
      </c>
      <c r="N133" s="5">
        <f t="shared" si="36"/>
        <v>0</v>
      </c>
    </row>
    <row r="134" spans="1:14" ht="225" customHeight="1" outlineLevel="1" x14ac:dyDescent="0.25">
      <c r="A134" s="107">
        <v>130</v>
      </c>
      <c r="B134" s="17" t="s">
        <v>285</v>
      </c>
      <c r="C134" s="110"/>
      <c r="D134" s="2" t="s">
        <v>1131</v>
      </c>
      <c r="E134" s="110"/>
      <c r="F134" s="2" t="s">
        <v>102</v>
      </c>
      <c r="G134" s="30">
        <f t="shared" si="35"/>
        <v>4126.3249999999998</v>
      </c>
      <c r="H134" s="19">
        <f t="shared" si="37"/>
        <v>3102.5</v>
      </c>
      <c r="I134" s="20">
        <f t="shared" si="38"/>
        <v>2098.75</v>
      </c>
      <c r="J134" s="21">
        <v>1825</v>
      </c>
      <c r="K134" s="2" t="s">
        <v>4</v>
      </c>
      <c r="L134" s="2"/>
      <c r="M134" s="22">
        <f t="shared" si="34"/>
        <v>0</v>
      </c>
      <c r="N134" s="5">
        <f t="shared" ref="N134:N140" si="39">SUM(J134*L134)</f>
        <v>0</v>
      </c>
    </row>
    <row r="135" spans="1:14" ht="225" customHeight="1" outlineLevel="1" x14ac:dyDescent="0.25">
      <c r="A135" s="107">
        <v>131</v>
      </c>
      <c r="B135" s="17" t="s">
        <v>286</v>
      </c>
      <c r="C135" s="109"/>
      <c r="D135" s="2" t="s">
        <v>1132</v>
      </c>
      <c r="E135" s="109"/>
      <c r="F135" s="2" t="s">
        <v>102</v>
      </c>
      <c r="G135" s="30">
        <f t="shared" si="35"/>
        <v>4291.3779999999997</v>
      </c>
      <c r="H135" s="19">
        <f t="shared" si="37"/>
        <v>3226.6</v>
      </c>
      <c r="I135" s="20">
        <f t="shared" si="38"/>
        <v>2182.6999999999998</v>
      </c>
      <c r="J135" s="21">
        <v>1898</v>
      </c>
      <c r="K135" s="2" t="s">
        <v>4</v>
      </c>
      <c r="L135" s="2"/>
      <c r="M135" s="22">
        <f t="shared" si="34"/>
        <v>0</v>
      </c>
      <c r="N135" s="5">
        <f t="shared" si="39"/>
        <v>0</v>
      </c>
    </row>
    <row r="136" spans="1:14" ht="220.05" customHeight="1" outlineLevel="1" x14ac:dyDescent="0.25">
      <c r="A136" s="107">
        <v>132</v>
      </c>
      <c r="B136" s="17" t="s">
        <v>407</v>
      </c>
      <c r="C136" s="108" t="s">
        <v>136</v>
      </c>
      <c r="D136" s="2" t="s">
        <v>1133</v>
      </c>
      <c r="E136" s="108"/>
      <c r="F136" s="2" t="s">
        <v>102</v>
      </c>
      <c r="G136" s="30">
        <f t="shared" si="35"/>
        <v>9496.2000000000007</v>
      </c>
      <c r="H136" s="19">
        <f t="shared" si="37"/>
        <v>7140</v>
      </c>
      <c r="I136" s="20">
        <f t="shared" si="38"/>
        <v>4830</v>
      </c>
      <c r="J136" s="21">
        <v>4200</v>
      </c>
      <c r="K136" s="2" t="s">
        <v>4</v>
      </c>
      <c r="L136" s="2"/>
      <c r="M136" s="22">
        <f t="shared" si="34"/>
        <v>0</v>
      </c>
      <c r="N136" s="5">
        <f t="shared" si="39"/>
        <v>0</v>
      </c>
    </row>
    <row r="137" spans="1:14" ht="220.05" customHeight="1" outlineLevel="1" x14ac:dyDescent="0.25">
      <c r="A137" s="107">
        <v>133</v>
      </c>
      <c r="B137" s="17" t="s">
        <v>406</v>
      </c>
      <c r="C137" s="109"/>
      <c r="D137" s="2" t="s">
        <v>1134</v>
      </c>
      <c r="E137" s="109"/>
      <c r="F137" s="2" t="s">
        <v>102</v>
      </c>
      <c r="G137" s="30">
        <f t="shared" si="35"/>
        <v>10174.5</v>
      </c>
      <c r="H137" s="19">
        <f t="shared" si="37"/>
        <v>7650</v>
      </c>
      <c r="I137" s="20">
        <f t="shared" si="38"/>
        <v>5175</v>
      </c>
      <c r="J137" s="21">
        <v>4500</v>
      </c>
      <c r="K137" s="2" t="s">
        <v>4</v>
      </c>
      <c r="L137" s="2"/>
      <c r="M137" s="22">
        <f t="shared" si="34"/>
        <v>0</v>
      </c>
      <c r="N137" s="5">
        <f t="shared" si="39"/>
        <v>0</v>
      </c>
    </row>
    <row r="138" spans="1:14" ht="361.5" customHeight="1" outlineLevel="1" x14ac:dyDescent="0.25">
      <c r="A138" s="107">
        <v>134</v>
      </c>
      <c r="B138" s="16" t="s">
        <v>307</v>
      </c>
      <c r="C138" s="108" t="s">
        <v>396</v>
      </c>
      <c r="D138" s="2" t="s">
        <v>354</v>
      </c>
      <c r="E138" s="2"/>
      <c r="F138" s="2" t="s">
        <v>109</v>
      </c>
      <c r="G138" s="30">
        <f t="shared" si="35"/>
        <v>1661.835</v>
      </c>
      <c r="H138" s="19">
        <f t="shared" si="37"/>
        <v>1249.5</v>
      </c>
      <c r="I138" s="20">
        <f t="shared" si="38"/>
        <v>845.24999999999989</v>
      </c>
      <c r="J138" s="21">
        <v>735</v>
      </c>
      <c r="K138" s="2" t="s">
        <v>4</v>
      </c>
      <c r="L138" s="2"/>
      <c r="M138" s="22">
        <f t="shared" si="34"/>
        <v>0</v>
      </c>
      <c r="N138" s="5">
        <f t="shared" si="39"/>
        <v>0</v>
      </c>
    </row>
    <row r="139" spans="1:14" ht="361.5" customHeight="1" outlineLevel="1" x14ac:dyDescent="0.25">
      <c r="A139" s="107">
        <v>135</v>
      </c>
      <c r="B139" s="16" t="s">
        <v>37</v>
      </c>
      <c r="C139" s="110"/>
      <c r="D139" s="2" t="s">
        <v>355</v>
      </c>
      <c r="E139" s="2"/>
      <c r="F139" s="2" t="s">
        <v>109</v>
      </c>
      <c r="G139" s="30">
        <f t="shared" si="35"/>
        <v>1661.835</v>
      </c>
      <c r="H139" s="19">
        <f t="shared" si="37"/>
        <v>1249.5</v>
      </c>
      <c r="I139" s="20">
        <f t="shared" si="38"/>
        <v>845.24999999999989</v>
      </c>
      <c r="J139" s="21">
        <v>735</v>
      </c>
      <c r="K139" s="2" t="s">
        <v>4</v>
      </c>
      <c r="L139" s="2"/>
      <c r="M139" s="22">
        <f t="shared" si="34"/>
        <v>0</v>
      </c>
      <c r="N139" s="5">
        <f t="shared" si="39"/>
        <v>0</v>
      </c>
    </row>
    <row r="140" spans="1:14" ht="361.5" customHeight="1" outlineLevel="1" x14ac:dyDescent="0.25">
      <c r="A140" s="107">
        <v>136</v>
      </c>
      <c r="B140" s="16" t="s">
        <v>38</v>
      </c>
      <c r="C140" s="110"/>
      <c r="D140" s="2" t="s">
        <v>247</v>
      </c>
      <c r="E140" s="2"/>
      <c r="F140" s="2" t="s">
        <v>109</v>
      </c>
      <c r="G140" s="30">
        <f t="shared" si="35"/>
        <v>1661.835</v>
      </c>
      <c r="H140" s="19">
        <f t="shared" si="37"/>
        <v>1249.5</v>
      </c>
      <c r="I140" s="20">
        <f t="shared" si="38"/>
        <v>845.24999999999989</v>
      </c>
      <c r="J140" s="21">
        <v>735</v>
      </c>
      <c r="K140" s="2" t="s">
        <v>4</v>
      </c>
      <c r="L140" s="2"/>
      <c r="M140" s="22">
        <f t="shared" si="34"/>
        <v>0</v>
      </c>
      <c r="N140" s="5">
        <f t="shared" si="39"/>
        <v>0</v>
      </c>
    </row>
    <row r="141" spans="1:14" ht="327.60000000000002" customHeight="1" outlineLevel="1" x14ac:dyDescent="0.25">
      <c r="A141" s="107">
        <v>137</v>
      </c>
      <c r="B141" s="16" t="s">
        <v>39</v>
      </c>
      <c r="C141" s="110"/>
      <c r="D141" s="2" t="s">
        <v>248</v>
      </c>
      <c r="E141" s="2"/>
      <c r="F141" s="2" t="s">
        <v>109</v>
      </c>
      <c r="G141" s="30">
        <f t="shared" si="35"/>
        <v>1661.835</v>
      </c>
      <c r="H141" s="19">
        <f t="shared" si="37"/>
        <v>1249.5</v>
      </c>
      <c r="I141" s="20">
        <f t="shared" si="38"/>
        <v>845.24999999999989</v>
      </c>
      <c r="J141" s="21">
        <v>735</v>
      </c>
      <c r="K141" s="2" t="s">
        <v>4</v>
      </c>
      <c r="L141" s="2"/>
      <c r="M141" s="22">
        <f t="shared" si="34"/>
        <v>0</v>
      </c>
      <c r="N141" s="5">
        <f t="shared" si="36"/>
        <v>0</v>
      </c>
    </row>
    <row r="142" spans="1:14" ht="343.8" customHeight="1" outlineLevel="1" x14ac:dyDescent="0.25">
      <c r="A142" s="107">
        <v>138</v>
      </c>
      <c r="B142" s="16" t="s">
        <v>40</v>
      </c>
      <c r="C142" s="110"/>
      <c r="D142" s="2" t="s">
        <v>249</v>
      </c>
      <c r="E142" s="2"/>
      <c r="F142" s="2" t="s">
        <v>109</v>
      </c>
      <c r="G142" s="30">
        <f t="shared" si="35"/>
        <v>1679.923</v>
      </c>
      <c r="H142" s="19">
        <f t="shared" si="37"/>
        <v>1263.0999999999999</v>
      </c>
      <c r="I142" s="20">
        <f t="shared" si="38"/>
        <v>854.44999999999993</v>
      </c>
      <c r="J142" s="21">
        <v>743</v>
      </c>
      <c r="K142" s="2" t="s">
        <v>4</v>
      </c>
      <c r="L142" s="2"/>
      <c r="M142" s="22">
        <f t="shared" si="34"/>
        <v>0</v>
      </c>
      <c r="N142" s="5">
        <f t="shared" si="36"/>
        <v>0</v>
      </c>
    </row>
    <row r="143" spans="1:14" ht="343.8" customHeight="1" outlineLevel="1" x14ac:dyDescent="0.25">
      <c r="A143" s="107">
        <v>139</v>
      </c>
      <c r="B143" s="16" t="s">
        <v>500</v>
      </c>
      <c r="C143" s="110"/>
      <c r="D143" s="2" t="s">
        <v>499</v>
      </c>
      <c r="E143" s="2"/>
      <c r="F143" s="2" t="s">
        <v>109</v>
      </c>
      <c r="G143" s="30">
        <f t="shared" si="35"/>
        <v>1679.923</v>
      </c>
      <c r="H143" s="19">
        <f t="shared" si="37"/>
        <v>1263.0999999999999</v>
      </c>
      <c r="I143" s="20">
        <f t="shared" si="38"/>
        <v>854.44999999999993</v>
      </c>
      <c r="J143" s="21">
        <v>743</v>
      </c>
      <c r="K143" s="2" t="s">
        <v>4</v>
      </c>
      <c r="L143" s="2"/>
      <c r="M143" s="22">
        <f t="shared" si="34"/>
        <v>0</v>
      </c>
      <c r="N143" s="5">
        <f t="shared" si="36"/>
        <v>0</v>
      </c>
    </row>
    <row r="144" spans="1:14" ht="361.5" customHeight="1" outlineLevel="1" x14ac:dyDescent="0.25">
      <c r="A144" s="107">
        <v>140</v>
      </c>
      <c r="B144" s="16" t="s">
        <v>44</v>
      </c>
      <c r="C144" s="110"/>
      <c r="D144" s="2" t="s">
        <v>356</v>
      </c>
      <c r="E144" s="2"/>
      <c r="F144" s="2" t="s">
        <v>250</v>
      </c>
      <c r="G144" s="30">
        <f t="shared" si="35"/>
        <v>2000.9850000000001</v>
      </c>
      <c r="H144" s="19">
        <f t="shared" si="37"/>
        <v>1504.5</v>
      </c>
      <c r="I144" s="20">
        <f t="shared" si="38"/>
        <v>1017.7499999999999</v>
      </c>
      <c r="J144" s="21">
        <v>885</v>
      </c>
      <c r="K144" s="2" t="s">
        <v>4</v>
      </c>
      <c r="L144" s="2"/>
      <c r="M144" s="22">
        <f t="shared" si="34"/>
        <v>0</v>
      </c>
      <c r="N144" s="5">
        <f t="shared" si="36"/>
        <v>0</v>
      </c>
    </row>
    <row r="145" spans="1:14" ht="272.39999999999998" customHeight="1" outlineLevel="1" x14ac:dyDescent="0.25">
      <c r="A145" s="107">
        <v>141</v>
      </c>
      <c r="B145" s="16" t="s">
        <v>320</v>
      </c>
      <c r="C145" s="110"/>
      <c r="D145" s="2" t="s">
        <v>333</v>
      </c>
      <c r="E145" s="2"/>
      <c r="F145" s="2">
        <v>50</v>
      </c>
      <c r="G145" s="30">
        <f t="shared" si="35"/>
        <v>1740.97</v>
      </c>
      <c r="H145" s="19">
        <f t="shared" si="37"/>
        <v>1309</v>
      </c>
      <c r="I145" s="20">
        <f t="shared" si="38"/>
        <v>885.49999999999989</v>
      </c>
      <c r="J145" s="21">
        <v>770</v>
      </c>
      <c r="K145" s="2" t="s">
        <v>4</v>
      </c>
      <c r="L145" s="2"/>
      <c r="M145" s="22">
        <f t="shared" si="34"/>
        <v>0</v>
      </c>
      <c r="N145" s="5">
        <f t="shared" si="36"/>
        <v>0</v>
      </c>
    </row>
    <row r="146" spans="1:14" ht="266.39999999999998" customHeight="1" outlineLevel="1" x14ac:dyDescent="0.25">
      <c r="A146" s="107">
        <v>142</v>
      </c>
      <c r="B146" s="16" t="s">
        <v>321</v>
      </c>
      <c r="C146" s="110"/>
      <c r="D146" s="2" t="s">
        <v>334</v>
      </c>
      <c r="E146" s="2"/>
      <c r="F146" s="2">
        <v>50</v>
      </c>
      <c r="G146" s="30">
        <f t="shared" si="35"/>
        <v>1740.97</v>
      </c>
      <c r="H146" s="19">
        <f t="shared" si="37"/>
        <v>1309</v>
      </c>
      <c r="I146" s="20">
        <f t="shared" si="38"/>
        <v>885.49999999999989</v>
      </c>
      <c r="J146" s="21">
        <v>770</v>
      </c>
      <c r="K146" s="2" t="s">
        <v>4</v>
      </c>
      <c r="L146" s="2"/>
      <c r="M146" s="22">
        <f t="shared" si="34"/>
        <v>0</v>
      </c>
      <c r="N146" s="5">
        <f t="shared" si="36"/>
        <v>0</v>
      </c>
    </row>
    <row r="147" spans="1:14" ht="258.60000000000002" customHeight="1" outlineLevel="1" x14ac:dyDescent="0.25">
      <c r="A147" s="107">
        <v>143</v>
      </c>
      <c r="B147" s="16" t="s">
        <v>322</v>
      </c>
      <c r="C147" s="110"/>
      <c r="D147" s="2" t="s">
        <v>323</v>
      </c>
      <c r="E147" s="2"/>
      <c r="F147" s="2">
        <v>50</v>
      </c>
      <c r="G147" s="30">
        <f t="shared" si="35"/>
        <v>1740.97</v>
      </c>
      <c r="H147" s="19">
        <f t="shared" si="37"/>
        <v>1309</v>
      </c>
      <c r="I147" s="20">
        <f t="shared" si="38"/>
        <v>885.49999999999989</v>
      </c>
      <c r="J147" s="21">
        <v>770</v>
      </c>
      <c r="K147" s="2" t="s">
        <v>4</v>
      </c>
      <c r="L147" s="2"/>
      <c r="M147" s="22">
        <f t="shared" si="34"/>
        <v>0</v>
      </c>
      <c r="N147" s="5">
        <f t="shared" si="36"/>
        <v>0</v>
      </c>
    </row>
    <row r="148" spans="1:14" ht="229.2" customHeight="1" outlineLevel="1" x14ac:dyDescent="0.25">
      <c r="A148" s="107">
        <v>144</v>
      </c>
      <c r="B148" s="16" t="s">
        <v>325</v>
      </c>
      <c r="C148" s="110"/>
      <c r="D148" s="2" t="s">
        <v>326</v>
      </c>
      <c r="E148" s="2"/>
      <c r="F148" s="2">
        <v>50</v>
      </c>
      <c r="G148" s="30">
        <f t="shared" si="35"/>
        <v>1740.97</v>
      </c>
      <c r="H148" s="19">
        <f t="shared" si="37"/>
        <v>1309</v>
      </c>
      <c r="I148" s="20">
        <f t="shared" si="38"/>
        <v>885.49999999999989</v>
      </c>
      <c r="J148" s="21">
        <v>770</v>
      </c>
      <c r="K148" s="2" t="s">
        <v>4</v>
      </c>
      <c r="L148" s="2"/>
      <c r="M148" s="22">
        <f t="shared" si="34"/>
        <v>0</v>
      </c>
      <c r="N148" s="5">
        <f t="shared" si="36"/>
        <v>0</v>
      </c>
    </row>
    <row r="149" spans="1:14" ht="279.60000000000002" customHeight="1" outlineLevel="1" x14ac:dyDescent="0.25">
      <c r="A149" s="107">
        <v>145</v>
      </c>
      <c r="B149" s="16" t="s">
        <v>327</v>
      </c>
      <c r="C149" s="110"/>
      <c r="D149" s="2" t="s">
        <v>328</v>
      </c>
      <c r="E149" s="2"/>
      <c r="F149" s="2">
        <v>50</v>
      </c>
      <c r="G149" s="30">
        <f t="shared" si="35"/>
        <v>1763.5800000000002</v>
      </c>
      <c r="H149" s="19">
        <f t="shared" si="37"/>
        <v>1326</v>
      </c>
      <c r="I149" s="20">
        <f t="shared" si="38"/>
        <v>896.99999999999989</v>
      </c>
      <c r="J149" s="21">
        <v>780</v>
      </c>
      <c r="K149" s="2" t="s">
        <v>4</v>
      </c>
      <c r="L149" s="2"/>
      <c r="M149" s="22">
        <f t="shared" si="34"/>
        <v>0</v>
      </c>
      <c r="N149" s="5">
        <f t="shared" si="36"/>
        <v>0</v>
      </c>
    </row>
    <row r="150" spans="1:14" ht="279.60000000000002" customHeight="1" outlineLevel="1" x14ac:dyDescent="0.25">
      <c r="A150" s="107">
        <v>146</v>
      </c>
      <c r="B150" s="16" t="s">
        <v>498</v>
      </c>
      <c r="C150" s="110"/>
      <c r="D150" s="2" t="s">
        <v>497</v>
      </c>
      <c r="E150" s="2"/>
      <c r="F150" s="2">
        <v>50</v>
      </c>
      <c r="G150" s="30">
        <f t="shared" si="35"/>
        <v>1763.5800000000002</v>
      </c>
      <c r="H150" s="19">
        <f t="shared" si="37"/>
        <v>1326</v>
      </c>
      <c r="I150" s="20">
        <f t="shared" si="38"/>
        <v>896.99999999999989</v>
      </c>
      <c r="J150" s="21">
        <v>780</v>
      </c>
      <c r="K150" s="2" t="s">
        <v>4</v>
      </c>
      <c r="L150" s="2"/>
      <c r="M150" s="22">
        <f t="shared" si="34"/>
        <v>0</v>
      </c>
      <c r="N150" s="5">
        <f t="shared" si="36"/>
        <v>0</v>
      </c>
    </row>
    <row r="151" spans="1:14" ht="303.60000000000002" customHeight="1" outlineLevel="1" x14ac:dyDescent="0.25">
      <c r="A151" s="107">
        <v>147</v>
      </c>
      <c r="B151" s="16" t="s">
        <v>329</v>
      </c>
      <c r="C151" s="110"/>
      <c r="D151" s="2" t="s">
        <v>330</v>
      </c>
      <c r="E151" s="2"/>
      <c r="F151" s="2">
        <v>25</v>
      </c>
      <c r="G151" s="30">
        <f t="shared" si="35"/>
        <v>2080.12</v>
      </c>
      <c r="H151" s="19">
        <f t="shared" si="37"/>
        <v>1564</v>
      </c>
      <c r="I151" s="20">
        <f t="shared" si="38"/>
        <v>1058</v>
      </c>
      <c r="J151" s="21">
        <v>920</v>
      </c>
      <c r="K151" s="2" t="s">
        <v>4</v>
      </c>
      <c r="L151" s="2"/>
      <c r="M151" s="22">
        <f t="shared" si="34"/>
        <v>0</v>
      </c>
      <c r="N151" s="5">
        <f t="shared" si="36"/>
        <v>0</v>
      </c>
    </row>
    <row r="152" spans="1:14" ht="345" customHeight="1" outlineLevel="1" x14ac:dyDescent="0.25">
      <c r="A152" s="107">
        <v>148</v>
      </c>
      <c r="B152" s="16" t="s">
        <v>324</v>
      </c>
      <c r="C152" s="108" t="s">
        <v>396</v>
      </c>
      <c r="D152" s="2" t="s">
        <v>1136</v>
      </c>
      <c r="E152" s="2"/>
      <c r="F152" s="2" t="s">
        <v>110</v>
      </c>
      <c r="G152" s="30">
        <f t="shared" si="35"/>
        <v>2719.9830000000002</v>
      </c>
      <c r="H152" s="19">
        <f t="shared" si="37"/>
        <v>2045.1</v>
      </c>
      <c r="I152" s="20">
        <f t="shared" si="38"/>
        <v>1383.4499999999998</v>
      </c>
      <c r="J152" s="21">
        <v>1203</v>
      </c>
      <c r="K152" s="2" t="s">
        <v>4</v>
      </c>
      <c r="L152" s="2"/>
      <c r="M152" s="22">
        <f t="shared" si="34"/>
        <v>0</v>
      </c>
      <c r="N152" s="5">
        <f t="shared" si="36"/>
        <v>0</v>
      </c>
    </row>
    <row r="153" spans="1:14" ht="334.8" customHeight="1" outlineLevel="1" x14ac:dyDescent="0.25">
      <c r="A153" s="107">
        <v>149</v>
      </c>
      <c r="B153" s="16" t="s">
        <v>177</v>
      </c>
      <c r="C153" s="110"/>
      <c r="D153" s="2" t="s">
        <v>456</v>
      </c>
      <c r="E153" s="2"/>
      <c r="F153" s="2" t="s">
        <v>179</v>
      </c>
      <c r="G153" s="30">
        <f t="shared" si="35"/>
        <v>2830.7720000000004</v>
      </c>
      <c r="H153" s="19">
        <f t="shared" si="37"/>
        <v>2128.4</v>
      </c>
      <c r="I153" s="20">
        <f t="shared" si="38"/>
        <v>1439.8</v>
      </c>
      <c r="J153" s="21">
        <v>1252</v>
      </c>
      <c r="K153" s="2" t="s">
        <v>4</v>
      </c>
      <c r="L153" s="2"/>
      <c r="M153" s="22">
        <f t="shared" si="34"/>
        <v>0</v>
      </c>
      <c r="N153" s="5">
        <f t="shared" si="36"/>
        <v>0</v>
      </c>
    </row>
    <row r="154" spans="1:14" ht="334.8" customHeight="1" outlineLevel="1" x14ac:dyDescent="0.25">
      <c r="A154" s="107">
        <v>150</v>
      </c>
      <c r="B154" s="16" t="s">
        <v>1124</v>
      </c>
      <c r="C154" s="110"/>
      <c r="D154" s="2" t="s">
        <v>1126</v>
      </c>
      <c r="E154" s="2"/>
      <c r="F154" s="2" t="s">
        <v>179</v>
      </c>
      <c r="G154" s="30">
        <f t="shared" si="35"/>
        <v>2875.9920000000002</v>
      </c>
      <c r="H154" s="19">
        <f t="shared" si="37"/>
        <v>2162.4</v>
      </c>
      <c r="I154" s="20">
        <f t="shared" si="38"/>
        <v>1462.8</v>
      </c>
      <c r="J154" s="21">
        <v>1272</v>
      </c>
      <c r="K154" s="2" t="s">
        <v>4</v>
      </c>
      <c r="L154" s="2"/>
      <c r="M154" s="22">
        <f t="shared" si="34"/>
        <v>0</v>
      </c>
      <c r="N154" s="5">
        <f t="shared" si="36"/>
        <v>0</v>
      </c>
    </row>
    <row r="155" spans="1:14" ht="317.39999999999998" customHeight="1" outlineLevel="1" x14ac:dyDescent="0.25">
      <c r="A155" s="107">
        <v>151</v>
      </c>
      <c r="B155" s="16" t="s">
        <v>178</v>
      </c>
      <c r="C155" s="110"/>
      <c r="D155" s="2" t="s">
        <v>457</v>
      </c>
      <c r="E155" s="2"/>
      <c r="F155" s="2" t="s">
        <v>179</v>
      </c>
      <c r="G155" s="30">
        <f t="shared" si="35"/>
        <v>2927.9950000000003</v>
      </c>
      <c r="H155" s="19">
        <f>J155*1.7</f>
        <v>2201.5</v>
      </c>
      <c r="I155" s="20">
        <f t="shared" si="38"/>
        <v>1489.2499999999998</v>
      </c>
      <c r="J155" s="21">
        <v>1295</v>
      </c>
      <c r="K155" s="2" t="s">
        <v>4</v>
      </c>
      <c r="L155" s="2"/>
      <c r="M155" s="22">
        <f>SUM(I155*L155)</f>
        <v>0</v>
      </c>
      <c r="N155" s="5">
        <f t="shared" si="36"/>
        <v>0</v>
      </c>
    </row>
    <row r="156" spans="1:14" ht="315" customHeight="1" outlineLevel="1" x14ac:dyDescent="0.25">
      <c r="A156" s="107">
        <v>152</v>
      </c>
      <c r="B156" s="16" t="s">
        <v>378</v>
      </c>
      <c r="C156" s="110"/>
      <c r="D156" s="2" t="s">
        <v>380</v>
      </c>
      <c r="E156" s="2"/>
      <c r="F156" s="2">
        <v>40</v>
      </c>
      <c r="G156" s="30">
        <f t="shared" si="35"/>
        <v>2864.6870000000004</v>
      </c>
      <c r="H156" s="19">
        <f>J156*1.7</f>
        <v>2153.9</v>
      </c>
      <c r="I156" s="20">
        <f t="shared" si="38"/>
        <v>1457.05</v>
      </c>
      <c r="J156" s="21">
        <v>1267</v>
      </c>
      <c r="K156" s="2" t="s">
        <v>4</v>
      </c>
      <c r="L156" s="2"/>
      <c r="M156" s="22">
        <f>SUM(I156*L156)</f>
        <v>0</v>
      </c>
      <c r="N156" s="5">
        <f t="shared" si="36"/>
        <v>0</v>
      </c>
    </row>
    <row r="157" spans="1:14" ht="319.8" customHeight="1" outlineLevel="1" x14ac:dyDescent="0.25">
      <c r="A157" s="107">
        <v>153</v>
      </c>
      <c r="B157" s="16" t="s">
        <v>379</v>
      </c>
      <c r="C157" s="110"/>
      <c r="D157" s="2" t="s">
        <v>458</v>
      </c>
      <c r="E157" s="2"/>
      <c r="F157" s="2">
        <v>40</v>
      </c>
      <c r="G157" s="30">
        <f t="shared" si="35"/>
        <v>2979.998</v>
      </c>
      <c r="H157" s="19">
        <f>J157*1.7</f>
        <v>2240.6</v>
      </c>
      <c r="I157" s="20">
        <f t="shared" si="38"/>
        <v>1515.6999999999998</v>
      </c>
      <c r="J157" s="21">
        <v>1318</v>
      </c>
      <c r="K157" s="2" t="s">
        <v>4</v>
      </c>
      <c r="L157" s="2"/>
      <c r="M157" s="22">
        <f>SUM(I157*L157)</f>
        <v>0</v>
      </c>
      <c r="N157" s="5">
        <f t="shared" si="36"/>
        <v>0</v>
      </c>
    </row>
    <row r="158" spans="1:14" ht="319.8" customHeight="1" outlineLevel="1" x14ac:dyDescent="0.25">
      <c r="A158" s="107">
        <v>154</v>
      </c>
      <c r="B158" s="16" t="s">
        <v>1125</v>
      </c>
      <c r="C158" s="110"/>
      <c r="D158" s="2" t="s">
        <v>1135</v>
      </c>
      <c r="E158" s="2"/>
      <c r="F158" s="2">
        <v>40</v>
      </c>
      <c r="G158" s="30">
        <f t="shared" si="35"/>
        <v>3025.2179999999998</v>
      </c>
      <c r="H158" s="19">
        <f>J158*1.7</f>
        <v>2274.6</v>
      </c>
      <c r="I158" s="20">
        <f t="shared" si="38"/>
        <v>1538.6999999999998</v>
      </c>
      <c r="J158" s="21">
        <v>1338</v>
      </c>
      <c r="K158" s="2" t="s">
        <v>4</v>
      </c>
      <c r="L158" s="2"/>
      <c r="M158" s="22">
        <f>SUM(I158*L158)</f>
        <v>0</v>
      </c>
      <c r="N158" s="5">
        <f t="shared" si="36"/>
        <v>0</v>
      </c>
    </row>
    <row r="159" spans="1:14" ht="328.2" customHeight="1" outlineLevel="1" x14ac:dyDescent="0.25">
      <c r="A159" s="107">
        <v>155</v>
      </c>
      <c r="B159" s="16" t="s">
        <v>381</v>
      </c>
      <c r="C159" s="109"/>
      <c r="D159" s="2" t="s">
        <v>459</v>
      </c>
      <c r="E159" s="2"/>
      <c r="F159" s="2">
        <v>40</v>
      </c>
      <c r="G159" s="30">
        <f t="shared" si="35"/>
        <v>3084.0039999999999</v>
      </c>
      <c r="H159" s="19">
        <f>J159*1.7</f>
        <v>2318.7999999999997</v>
      </c>
      <c r="I159" s="20">
        <f t="shared" si="38"/>
        <v>1568.6</v>
      </c>
      <c r="J159" s="21">
        <v>1364</v>
      </c>
      <c r="K159" s="2" t="s">
        <v>4</v>
      </c>
      <c r="L159" s="2"/>
      <c r="M159" s="22">
        <f>SUM(I159*L159)</f>
        <v>0</v>
      </c>
      <c r="N159" s="5">
        <f t="shared" si="36"/>
        <v>0</v>
      </c>
    </row>
    <row r="160" spans="1:14" ht="245.25" customHeight="1" outlineLevel="1" x14ac:dyDescent="0.25">
      <c r="A160" s="107">
        <v>156</v>
      </c>
      <c r="B160" s="16" t="s">
        <v>308</v>
      </c>
      <c r="C160" s="108" t="s">
        <v>455</v>
      </c>
      <c r="D160" s="2" t="s">
        <v>357</v>
      </c>
      <c r="E160" s="108"/>
      <c r="F160" s="2" t="s">
        <v>111</v>
      </c>
      <c r="G160" s="30">
        <f t="shared" si="35"/>
        <v>960.92500000000007</v>
      </c>
      <c r="H160" s="19">
        <f t="shared" si="37"/>
        <v>722.5</v>
      </c>
      <c r="I160" s="20">
        <f t="shared" si="38"/>
        <v>488.74999999999994</v>
      </c>
      <c r="J160" s="21">
        <v>425</v>
      </c>
      <c r="K160" s="2" t="s">
        <v>4</v>
      </c>
      <c r="L160" s="2"/>
      <c r="M160" s="22">
        <f t="shared" si="34"/>
        <v>0</v>
      </c>
      <c r="N160" s="5">
        <f t="shared" si="36"/>
        <v>0</v>
      </c>
    </row>
    <row r="161" spans="1:14" ht="245.25" customHeight="1" outlineLevel="1" x14ac:dyDescent="0.25">
      <c r="A161" s="107">
        <v>157</v>
      </c>
      <c r="B161" s="16" t="s">
        <v>41</v>
      </c>
      <c r="C161" s="110"/>
      <c r="D161" s="2" t="s">
        <v>259</v>
      </c>
      <c r="E161" s="110"/>
      <c r="F161" s="2" t="s">
        <v>111</v>
      </c>
      <c r="G161" s="30">
        <f t="shared" si="35"/>
        <v>960.92500000000007</v>
      </c>
      <c r="H161" s="19">
        <f t="shared" si="37"/>
        <v>722.5</v>
      </c>
      <c r="I161" s="20">
        <f t="shared" si="38"/>
        <v>488.74999999999994</v>
      </c>
      <c r="J161" s="21">
        <v>425</v>
      </c>
      <c r="K161" s="2" t="s">
        <v>4</v>
      </c>
      <c r="L161" s="2"/>
      <c r="M161" s="22">
        <f t="shared" si="34"/>
        <v>0</v>
      </c>
      <c r="N161" s="5">
        <f t="shared" si="36"/>
        <v>0</v>
      </c>
    </row>
    <row r="162" spans="1:14" ht="249.6" customHeight="1" outlineLevel="1" x14ac:dyDescent="0.25">
      <c r="A162" s="107">
        <v>158</v>
      </c>
      <c r="B162" s="16" t="s">
        <v>48</v>
      </c>
      <c r="C162" s="110"/>
      <c r="D162" s="2" t="s">
        <v>260</v>
      </c>
      <c r="E162" s="110"/>
      <c r="F162" s="2" t="s">
        <v>111</v>
      </c>
      <c r="G162" s="30">
        <f t="shared" si="35"/>
        <v>960.92500000000007</v>
      </c>
      <c r="H162" s="19">
        <f t="shared" si="37"/>
        <v>722.5</v>
      </c>
      <c r="I162" s="20">
        <f t="shared" si="38"/>
        <v>488.74999999999994</v>
      </c>
      <c r="J162" s="21">
        <v>425</v>
      </c>
      <c r="K162" s="2" t="s">
        <v>4</v>
      </c>
      <c r="L162" s="2"/>
      <c r="M162" s="22">
        <f t="shared" si="34"/>
        <v>0</v>
      </c>
      <c r="N162" s="5">
        <f t="shared" si="36"/>
        <v>0</v>
      </c>
    </row>
    <row r="163" spans="1:14" ht="232.2" customHeight="1" outlineLevel="1" x14ac:dyDescent="0.25">
      <c r="A163" s="107">
        <v>159</v>
      </c>
      <c r="B163" s="16" t="s">
        <v>59</v>
      </c>
      <c r="C163" s="110"/>
      <c r="D163" s="2" t="s">
        <v>261</v>
      </c>
      <c r="E163" s="110"/>
      <c r="F163" s="2" t="s">
        <v>111</v>
      </c>
      <c r="G163" s="30">
        <f t="shared" si="35"/>
        <v>960.92500000000007</v>
      </c>
      <c r="H163" s="19">
        <f t="shared" si="37"/>
        <v>722.5</v>
      </c>
      <c r="I163" s="20">
        <f t="shared" si="38"/>
        <v>488.74999999999994</v>
      </c>
      <c r="J163" s="21">
        <v>425</v>
      </c>
      <c r="K163" s="2" t="s">
        <v>4</v>
      </c>
      <c r="L163" s="2"/>
      <c r="M163" s="22">
        <f t="shared" si="34"/>
        <v>0</v>
      </c>
      <c r="N163" s="5">
        <f t="shared" si="36"/>
        <v>0</v>
      </c>
    </row>
    <row r="164" spans="1:14" ht="243.6" customHeight="1" outlineLevel="1" x14ac:dyDescent="0.25">
      <c r="A164" s="107">
        <v>160</v>
      </c>
      <c r="B164" s="16" t="s">
        <v>49</v>
      </c>
      <c r="C164" s="109"/>
      <c r="D164" s="2" t="s">
        <v>262</v>
      </c>
      <c r="E164" s="109"/>
      <c r="F164" s="2" t="s">
        <v>111</v>
      </c>
      <c r="G164" s="30">
        <f t="shared" si="35"/>
        <v>997.101</v>
      </c>
      <c r="H164" s="19">
        <f t="shared" si="37"/>
        <v>749.69999999999993</v>
      </c>
      <c r="I164" s="20">
        <f t="shared" si="38"/>
        <v>507.15</v>
      </c>
      <c r="J164" s="21">
        <v>441</v>
      </c>
      <c r="K164" s="2" t="s">
        <v>4</v>
      </c>
      <c r="L164" s="2"/>
      <c r="M164" s="22">
        <f t="shared" si="34"/>
        <v>0</v>
      </c>
      <c r="N164" s="5">
        <f t="shared" si="36"/>
        <v>0</v>
      </c>
    </row>
    <row r="165" spans="1:14" ht="258.60000000000002" customHeight="1" outlineLevel="1" x14ac:dyDescent="0.25">
      <c r="A165" s="107">
        <v>161</v>
      </c>
      <c r="B165" s="16" t="s">
        <v>42</v>
      </c>
      <c r="C165" s="108" t="s">
        <v>180</v>
      </c>
      <c r="D165" s="2" t="s">
        <v>181</v>
      </c>
      <c r="E165" s="108"/>
      <c r="F165" s="2" t="s">
        <v>102</v>
      </c>
      <c r="G165" s="30">
        <f t="shared" si="35"/>
        <v>1774.885</v>
      </c>
      <c r="H165" s="19">
        <f t="shared" si="37"/>
        <v>1334.5</v>
      </c>
      <c r="I165" s="20">
        <f t="shared" si="38"/>
        <v>902.74999999999989</v>
      </c>
      <c r="J165" s="21">
        <v>785</v>
      </c>
      <c r="K165" s="2" t="s">
        <v>4</v>
      </c>
      <c r="L165" s="2"/>
      <c r="M165" s="22">
        <f t="shared" si="34"/>
        <v>0</v>
      </c>
      <c r="N165" s="5">
        <f t="shared" si="36"/>
        <v>0</v>
      </c>
    </row>
    <row r="166" spans="1:14" ht="247.8" customHeight="1" outlineLevel="1" x14ac:dyDescent="0.25">
      <c r="A166" s="107">
        <v>162</v>
      </c>
      <c r="B166" s="16" t="s">
        <v>358</v>
      </c>
      <c r="C166" s="109"/>
      <c r="D166" s="2" t="s">
        <v>359</v>
      </c>
      <c r="E166" s="109"/>
      <c r="F166" s="2" t="s">
        <v>102</v>
      </c>
      <c r="G166" s="30">
        <f t="shared" ref="G166:G238" si="40">H166*1.33</f>
        <v>1840.454</v>
      </c>
      <c r="H166" s="19">
        <f t="shared" si="37"/>
        <v>1383.8</v>
      </c>
      <c r="I166" s="20">
        <f t="shared" si="38"/>
        <v>936.09999999999991</v>
      </c>
      <c r="J166" s="21">
        <v>814</v>
      </c>
      <c r="K166" s="2" t="s">
        <v>4</v>
      </c>
      <c r="L166" s="2"/>
      <c r="M166" s="22">
        <f t="shared" si="34"/>
        <v>0</v>
      </c>
      <c r="N166" s="5">
        <f>SUM(J166*L166)</f>
        <v>0</v>
      </c>
    </row>
    <row r="167" spans="1:14" ht="150" customHeight="1" outlineLevel="1" x14ac:dyDescent="0.25">
      <c r="A167" s="107">
        <v>163</v>
      </c>
      <c r="B167" s="16" t="s">
        <v>527</v>
      </c>
      <c r="C167" s="108" t="s">
        <v>454</v>
      </c>
      <c r="D167" s="2" t="s">
        <v>52</v>
      </c>
      <c r="E167" s="108"/>
      <c r="F167" s="2" t="s">
        <v>102</v>
      </c>
      <c r="G167" s="30">
        <f t="shared" si="40"/>
        <v>535.85699999999997</v>
      </c>
      <c r="H167" s="19">
        <f t="shared" si="37"/>
        <v>402.9</v>
      </c>
      <c r="I167" s="20">
        <f t="shared" si="38"/>
        <v>272.54999999999995</v>
      </c>
      <c r="J167" s="21">
        <v>237</v>
      </c>
      <c r="K167" s="2" t="s">
        <v>4</v>
      </c>
      <c r="L167" s="2"/>
      <c r="M167" s="22">
        <f t="shared" ref="M167:M219" si="41">SUM(I167*L167)</f>
        <v>0</v>
      </c>
      <c r="N167" s="5">
        <f t="shared" si="36"/>
        <v>0</v>
      </c>
    </row>
    <row r="168" spans="1:14" ht="150" customHeight="1" outlineLevel="1" x14ac:dyDescent="0.25">
      <c r="A168" s="107">
        <v>164</v>
      </c>
      <c r="B168" s="16" t="s">
        <v>528</v>
      </c>
      <c r="C168" s="110"/>
      <c r="D168" s="2" t="s">
        <v>53</v>
      </c>
      <c r="E168" s="110"/>
      <c r="F168" s="2" t="s">
        <v>102</v>
      </c>
      <c r="G168" s="30">
        <f t="shared" si="40"/>
        <v>608.20900000000006</v>
      </c>
      <c r="H168" s="19">
        <f t="shared" si="37"/>
        <v>457.3</v>
      </c>
      <c r="I168" s="20">
        <f t="shared" si="38"/>
        <v>309.34999999999997</v>
      </c>
      <c r="J168" s="21">
        <v>269</v>
      </c>
      <c r="K168" s="2" t="s">
        <v>4</v>
      </c>
      <c r="L168" s="2"/>
      <c r="M168" s="22">
        <f t="shared" si="41"/>
        <v>0</v>
      </c>
      <c r="N168" s="5">
        <f t="shared" si="36"/>
        <v>0</v>
      </c>
    </row>
    <row r="169" spans="1:14" ht="150" customHeight="1" outlineLevel="1" x14ac:dyDescent="0.25">
      <c r="A169" s="107">
        <v>165</v>
      </c>
      <c r="B169" s="16" t="s">
        <v>529</v>
      </c>
      <c r="C169" s="110"/>
      <c r="D169" s="2" t="s">
        <v>54</v>
      </c>
      <c r="E169" s="110"/>
      <c r="F169" s="2" t="s">
        <v>102</v>
      </c>
      <c r="G169" s="30">
        <f t="shared" si="40"/>
        <v>791.35</v>
      </c>
      <c r="H169" s="19">
        <f t="shared" si="37"/>
        <v>595</v>
      </c>
      <c r="I169" s="20">
        <f t="shared" si="38"/>
        <v>402.49999999999994</v>
      </c>
      <c r="J169" s="21">
        <v>350</v>
      </c>
      <c r="K169" s="2" t="s">
        <v>4</v>
      </c>
      <c r="L169" s="2"/>
      <c r="M169" s="22">
        <f t="shared" si="41"/>
        <v>0</v>
      </c>
      <c r="N169" s="5">
        <f t="shared" si="36"/>
        <v>0</v>
      </c>
    </row>
    <row r="170" spans="1:14" ht="150" customHeight="1" outlineLevel="1" x14ac:dyDescent="0.25">
      <c r="A170" s="107">
        <v>166</v>
      </c>
      <c r="B170" s="16" t="s">
        <v>530</v>
      </c>
      <c r="C170" s="110"/>
      <c r="D170" s="2" t="s">
        <v>55</v>
      </c>
      <c r="E170" s="110"/>
      <c r="F170" s="2" t="s">
        <v>102</v>
      </c>
      <c r="G170" s="30">
        <f t="shared" si="40"/>
        <v>1015.189</v>
      </c>
      <c r="H170" s="19">
        <f t="shared" si="37"/>
        <v>763.3</v>
      </c>
      <c r="I170" s="20">
        <f t="shared" si="38"/>
        <v>516.34999999999991</v>
      </c>
      <c r="J170" s="21">
        <v>449</v>
      </c>
      <c r="K170" s="2" t="s">
        <v>4</v>
      </c>
      <c r="L170" s="2"/>
      <c r="M170" s="22">
        <f t="shared" si="41"/>
        <v>0</v>
      </c>
      <c r="N170" s="5">
        <f t="shared" si="36"/>
        <v>0</v>
      </c>
    </row>
    <row r="171" spans="1:14" ht="150" customHeight="1" outlineLevel="1" x14ac:dyDescent="0.25">
      <c r="A171" s="107">
        <v>167</v>
      </c>
      <c r="B171" s="16" t="s">
        <v>531</v>
      </c>
      <c r="C171" s="109"/>
      <c r="D171" s="2" t="s">
        <v>56</v>
      </c>
      <c r="E171" s="109"/>
      <c r="F171" s="2" t="s">
        <v>102</v>
      </c>
      <c r="G171" s="30">
        <f t="shared" si="40"/>
        <v>1234.5060000000001</v>
      </c>
      <c r="H171" s="19">
        <f t="shared" si="37"/>
        <v>928.19999999999993</v>
      </c>
      <c r="I171" s="20">
        <f t="shared" si="38"/>
        <v>627.9</v>
      </c>
      <c r="J171" s="21">
        <v>546</v>
      </c>
      <c r="K171" s="2" t="s">
        <v>4</v>
      </c>
      <c r="L171" s="2"/>
      <c r="M171" s="22">
        <f t="shared" si="41"/>
        <v>0</v>
      </c>
      <c r="N171" s="5">
        <f t="shared" si="36"/>
        <v>0</v>
      </c>
    </row>
    <row r="172" spans="1:14" ht="150" customHeight="1" outlineLevel="1" x14ac:dyDescent="0.25">
      <c r="A172" s="107">
        <v>168</v>
      </c>
      <c r="B172" s="17" t="s">
        <v>292</v>
      </c>
      <c r="C172" s="108" t="s">
        <v>454</v>
      </c>
      <c r="D172" s="2" t="s">
        <v>295</v>
      </c>
      <c r="E172" s="108"/>
      <c r="F172" s="2" t="s">
        <v>102</v>
      </c>
      <c r="G172" s="30">
        <f t="shared" si="40"/>
        <v>1037.799</v>
      </c>
      <c r="H172" s="19">
        <f t="shared" si="37"/>
        <v>780.3</v>
      </c>
      <c r="I172" s="20">
        <f t="shared" si="38"/>
        <v>527.84999999999991</v>
      </c>
      <c r="J172" s="21">
        <v>459</v>
      </c>
      <c r="K172" s="2" t="s">
        <v>4</v>
      </c>
      <c r="L172" s="2"/>
      <c r="M172" s="22">
        <f t="shared" si="41"/>
        <v>0</v>
      </c>
      <c r="N172" s="5">
        <f t="shared" si="36"/>
        <v>0</v>
      </c>
    </row>
    <row r="173" spans="1:14" ht="150" customHeight="1" outlineLevel="1" x14ac:dyDescent="0.25">
      <c r="A173" s="107">
        <v>169</v>
      </c>
      <c r="B173" s="17" t="s">
        <v>293</v>
      </c>
      <c r="C173" s="110"/>
      <c r="D173" s="2" t="s">
        <v>296</v>
      </c>
      <c r="E173" s="110"/>
      <c r="F173" s="2" t="s">
        <v>102</v>
      </c>
      <c r="G173" s="30">
        <f t="shared" si="40"/>
        <v>1105.6289999999999</v>
      </c>
      <c r="H173" s="19">
        <f t="shared" si="37"/>
        <v>831.3</v>
      </c>
      <c r="I173" s="20">
        <f t="shared" si="38"/>
        <v>562.34999999999991</v>
      </c>
      <c r="J173" s="21">
        <v>489</v>
      </c>
      <c r="K173" s="2" t="s">
        <v>4</v>
      </c>
      <c r="L173" s="2"/>
      <c r="M173" s="22">
        <f t="shared" si="41"/>
        <v>0</v>
      </c>
      <c r="N173" s="5">
        <f t="shared" si="36"/>
        <v>0</v>
      </c>
    </row>
    <row r="174" spans="1:14" ht="150" customHeight="1" outlineLevel="1" x14ac:dyDescent="0.25">
      <c r="A174" s="107">
        <v>170</v>
      </c>
      <c r="B174" s="17" t="s">
        <v>294</v>
      </c>
      <c r="C174" s="110"/>
      <c r="D174" s="2" t="s">
        <v>297</v>
      </c>
      <c r="E174" s="110"/>
      <c r="F174" s="2" t="s">
        <v>102</v>
      </c>
      <c r="G174" s="30">
        <f t="shared" si="40"/>
        <v>1272.9430000000002</v>
      </c>
      <c r="H174" s="19">
        <f t="shared" si="37"/>
        <v>957.1</v>
      </c>
      <c r="I174" s="20">
        <f t="shared" si="38"/>
        <v>647.44999999999993</v>
      </c>
      <c r="J174" s="21">
        <v>563</v>
      </c>
      <c r="K174" s="2" t="s">
        <v>4</v>
      </c>
      <c r="L174" s="2"/>
      <c r="M174" s="22">
        <f t="shared" si="41"/>
        <v>0</v>
      </c>
      <c r="N174" s="5">
        <f t="shared" si="36"/>
        <v>0</v>
      </c>
    </row>
    <row r="175" spans="1:14" ht="150" customHeight="1" outlineLevel="1" x14ac:dyDescent="0.25">
      <c r="A175" s="107">
        <v>171</v>
      </c>
      <c r="B175" s="17" t="s">
        <v>298</v>
      </c>
      <c r="C175" s="110"/>
      <c r="D175" s="2" t="s">
        <v>299</v>
      </c>
      <c r="E175" s="110"/>
      <c r="F175" s="2" t="s">
        <v>102</v>
      </c>
      <c r="G175" s="30">
        <f t="shared" si="40"/>
        <v>1480.9550000000002</v>
      </c>
      <c r="H175" s="19">
        <f t="shared" si="37"/>
        <v>1113.5</v>
      </c>
      <c r="I175" s="20">
        <f t="shared" si="38"/>
        <v>753.24999999999989</v>
      </c>
      <c r="J175" s="21">
        <v>655</v>
      </c>
      <c r="K175" s="2" t="s">
        <v>4</v>
      </c>
      <c r="L175" s="2"/>
      <c r="M175" s="22">
        <f t="shared" si="41"/>
        <v>0</v>
      </c>
      <c r="N175" s="5">
        <f t="shared" si="36"/>
        <v>0</v>
      </c>
    </row>
    <row r="176" spans="1:14" ht="150" customHeight="1" outlineLevel="1" x14ac:dyDescent="0.25">
      <c r="A176" s="107">
        <v>172</v>
      </c>
      <c r="B176" s="17" t="s">
        <v>300</v>
      </c>
      <c r="C176" s="110"/>
      <c r="D176" s="2" t="s">
        <v>291</v>
      </c>
      <c r="E176" s="110"/>
      <c r="F176" s="2" t="s">
        <v>102</v>
      </c>
      <c r="G176" s="30">
        <f t="shared" si="40"/>
        <v>1682.184</v>
      </c>
      <c r="H176" s="19">
        <f t="shared" si="37"/>
        <v>1264.8</v>
      </c>
      <c r="I176" s="20">
        <f t="shared" si="38"/>
        <v>855.59999999999991</v>
      </c>
      <c r="J176" s="21">
        <v>744</v>
      </c>
      <c r="K176" s="2" t="s">
        <v>4</v>
      </c>
      <c r="L176" s="2"/>
      <c r="M176" s="22">
        <f t="shared" si="41"/>
        <v>0</v>
      </c>
      <c r="N176" s="5">
        <f t="shared" si="36"/>
        <v>0</v>
      </c>
    </row>
    <row r="177" spans="1:14" ht="150" customHeight="1" outlineLevel="1" x14ac:dyDescent="0.25">
      <c r="A177" s="107">
        <v>173</v>
      </c>
      <c r="B177" s="17" t="s">
        <v>301</v>
      </c>
      <c r="C177" s="110"/>
      <c r="D177" s="2" t="s">
        <v>295</v>
      </c>
      <c r="E177" s="110"/>
      <c r="F177" s="2" t="s">
        <v>102</v>
      </c>
      <c r="G177" s="30">
        <f t="shared" si="40"/>
        <v>1069.453</v>
      </c>
      <c r="H177" s="19">
        <f t="shared" si="37"/>
        <v>804.1</v>
      </c>
      <c r="I177" s="20">
        <f t="shared" si="38"/>
        <v>543.94999999999993</v>
      </c>
      <c r="J177" s="21">
        <v>473</v>
      </c>
      <c r="K177" s="2" t="s">
        <v>4</v>
      </c>
      <c r="L177" s="2"/>
      <c r="M177" s="22">
        <f t="shared" si="41"/>
        <v>0</v>
      </c>
      <c r="N177" s="5">
        <f t="shared" si="36"/>
        <v>0</v>
      </c>
    </row>
    <row r="178" spans="1:14" ht="150" customHeight="1" outlineLevel="1" x14ac:dyDescent="0.25">
      <c r="A178" s="107">
        <v>174</v>
      </c>
      <c r="B178" s="17" t="s">
        <v>302</v>
      </c>
      <c r="C178" s="110"/>
      <c r="D178" s="2" t="s">
        <v>296</v>
      </c>
      <c r="E178" s="110"/>
      <c r="F178" s="2" t="s">
        <v>102</v>
      </c>
      <c r="G178" s="30">
        <f t="shared" si="40"/>
        <v>1137.2830000000001</v>
      </c>
      <c r="H178" s="19">
        <f t="shared" si="37"/>
        <v>855.1</v>
      </c>
      <c r="I178" s="20">
        <f t="shared" si="38"/>
        <v>578.44999999999993</v>
      </c>
      <c r="J178" s="21">
        <v>503</v>
      </c>
      <c r="K178" s="2" t="s">
        <v>4</v>
      </c>
      <c r="L178" s="2"/>
      <c r="M178" s="22">
        <f t="shared" si="41"/>
        <v>0</v>
      </c>
      <c r="N178" s="5">
        <f t="shared" si="36"/>
        <v>0</v>
      </c>
    </row>
    <row r="179" spans="1:14" ht="150" customHeight="1" outlineLevel="1" x14ac:dyDescent="0.25">
      <c r="A179" s="107">
        <v>175</v>
      </c>
      <c r="B179" s="17" t="s">
        <v>303</v>
      </c>
      <c r="C179" s="110"/>
      <c r="D179" s="2" t="s">
        <v>297</v>
      </c>
      <c r="E179" s="110"/>
      <c r="F179" s="2" t="s">
        <v>102</v>
      </c>
      <c r="G179" s="30">
        <f t="shared" si="40"/>
        <v>1304.597</v>
      </c>
      <c r="H179" s="19">
        <f t="shared" si="37"/>
        <v>980.9</v>
      </c>
      <c r="I179" s="20">
        <f t="shared" si="38"/>
        <v>663.55</v>
      </c>
      <c r="J179" s="21">
        <v>577</v>
      </c>
      <c r="K179" s="2" t="s">
        <v>4</v>
      </c>
      <c r="L179" s="2"/>
      <c r="M179" s="22">
        <f t="shared" si="41"/>
        <v>0</v>
      </c>
      <c r="N179" s="5">
        <f t="shared" si="36"/>
        <v>0</v>
      </c>
    </row>
    <row r="180" spans="1:14" ht="150" customHeight="1" outlineLevel="1" x14ac:dyDescent="0.25">
      <c r="A180" s="107">
        <v>176</v>
      </c>
      <c r="B180" s="17" t="s">
        <v>304</v>
      </c>
      <c r="C180" s="110"/>
      <c r="D180" s="2" t="s">
        <v>299</v>
      </c>
      <c r="E180" s="110"/>
      <c r="F180" s="2" t="s">
        <v>102</v>
      </c>
      <c r="G180" s="30">
        <f t="shared" si="40"/>
        <v>1512.6089999999999</v>
      </c>
      <c r="H180" s="19">
        <f t="shared" si="37"/>
        <v>1137.3</v>
      </c>
      <c r="I180" s="20">
        <f t="shared" si="38"/>
        <v>769.34999999999991</v>
      </c>
      <c r="J180" s="21">
        <v>669</v>
      </c>
      <c r="K180" s="2" t="s">
        <v>4</v>
      </c>
      <c r="L180" s="2"/>
      <c r="M180" s="22">
        <f t="shared" si="41"/>
        <v>0</v>
      </c>
      <c r="N180" s="5">
        <f t="shared" si="36"/>
        <v>0</v>
      </c>
    </row>
    <row r="181" spans="1:14" ht="150" customHeight="1" outlineLevel="1" x14ac:dyDescent="0.25">
      <c r="A181" s="107">
        <v>177</v>
      </c>
      <c r="B181" s="17" t="s">
        <v>305</v>
      </c>
      <c r="C181" s="109"/>
      <c r="D181" s="2" t="s">
        <v>291</v>
      </c>
      <c r="E181" s="109"/>
      <c r="F181" s="2" t="s">
        <v>102</v>
      </c>
      <c r="G181" s="30">
        <f t="shared" si="40"/>
        <v>1716.0989999999999</v>
      </c>
      <c r="H181" s="19">
        <f t="shared" si="37"/>
        <v>1290.3</v>
      </c>
      <c r="I181" s="20">
        <f t="shared" si="38"/>
        <v>872.84999999999991</v>
      </c>
      <c r="J181" s="21">
        <v>759</v>
      </c>
      <c r="K181" s="2" t="s">
        <v>4</v>
      </c>
      <c r="L181" s="2"/>
      <c r="M181" s="22">
        <f t="shared" si="41"/>
        <v>0</v>
      </c>
      <c r="N181" s="5">
        <f t="shared" si="36"/>
        <v>0</v>
      </c>
    </row>
    <row r="182" spans="1:14" ht="222.6" customHeight="1" outlineLevel="1" x14ac:dyDescent="0.25">
      <c r="A182" s="107">
        <v>178</v>
      </c>
      <c r="B182" s="17" t="s">
        <v>26</v>
      </c>
      <c r="C182" s="7" t="s">
        <v>46</v>
      </c>
      <c r="D182" s="2" t="s">
        <v>360</v>
      </c>
      <c r="E182" s="2"/>
      <c r="F182" s="2" t="s">
        <v>102</v>
      </c>
      <c r="G182" s="30">
        <f t="shared" si="40"/>
        <v>1709.3160000000003</v>
      </c>
      <c r="H182" s="19">
        <f t="shared" si="37"/>
        <v>1285.2</v>
      </c>
      <c r="I182" s="20">
        <f t="shared" si="38"/>
        <v>869.4</v>
      </c>
      <c r="J182" s="21">
        <v>756</v>
      </c>
      <c r="K182" s="2" t="s">
        <v>4</v>
      </c>
      <c r="L182" s="2"/>
      <c r="M182" s="22">
        <f t="shared" si="41"/>
        <v>0</v>
      </c>
      <c r="N182" s="5">
        <f t="shared" si="36"/>
        <v>0</v>
      </c>
    </row>
    <row r="183" spans="1:14" ht="198.6" customHeight="1" outlineLevel="1" x14ac:dyDescent="0.25">
      <c r="A183" s="107">
        <v>179</v>
      </c>
      <c r="B183" s="17" t="s">
        <v>27</v>
      </c>
      <c r="C183" s="7" t="s">
        <v>46</v>
      </c>
      <c r="D183" s="2" t="s">
        <v>361</v>
      </c>
      <c r="E183" s="2"/>
      <c r="F183" s="2" t="s">
        <v>102</v>
      </c>
      <c r="G183" s="30">
        <f t="shared" si="40"/>
        <v>1826.8879999999999</v>
      </c>
      <c r="H183" s="19">
        <f t="shared" si="37"/>
        <v>1373.6</v>
      </c>
      <c r="I183" s="20">
        <f t="shared" si="38"/>
        <v>929.19999999999993</v>
      </c>
      <c r="J183" s="21">
        <v>808</v>
      </c>
      <c r="K183" s="2" t="s">
        <v>4</v>
      </c>
      <c r="L183" s="2"/>
      <c r="M183" s="22">
        <f t="shared" si="41"/>
        <v>0</v>
      </c>
      <c r="N183" s="5">
        <f t="shared" si="36"/>
        <v>0</v>
      </c>
    </row>
    <row r="184" spans="1:14" ht="306.60000000000002" customHeight="1" outlineLevel="1" x14ac:dyDescent="0.25">
      <c r="A184" s="107">
        <v>180</v>
      </c>
      <c r="B184" s="17" t="s">
        <v>167</v>
      </c>
      <c r="C184" s="7" t="s">
        <v>58</v>
      </c>
      <c r="D184" s="7" t="s">
        <v>447</v>
      </c>
      <c r="E184" s="2"/>
      <c r="F184" s="2" t="s">
        <v>164</v>
      </c>
      <c r="G184" s="30">
        <f t="shared" si="40"/>
        <v>9914.4850000000006</v>
      </c>
      <c r="H184" s="19">
        <f t="shared" si="37"/>
        <v>7454.5</v>
      </c>
      <c r="I184" s="20">
        <f t="shared" si="38"/>
        <v>5042.75</v>
      </c>
      <c r="J184" s="21">
        <v>4385</v>
      </c>
      <c r="K184" s="2" t="s">
        <v>4</v>
      </c>
      <c r="L184" s="2"/>
      <c r="M184" s="22">
        <f t="shared" si="41"/>
        <v>0</v>
      </c>
      <c r="N184" s="5">
        <f>SUM(J184*L184)</f>
        <v>0</v>
      </c>
    </row>
    <row r="185" spans="1:14" ht="216.6" customHeight="1" outlineLevel="1" x14ac:dyDescent="0.25">
      <c r="A185" s="107">
        <v>181</v>
      </c>
      <c r="B185" s="17" t="s">
        <v>57</v>
      </c>
      <c r="C185" s="7" t="s">
        <v>58</v>
      </c>
      <c r="D185" s="7" t="s">
        <v>446</v>
      </c>
      <c r="E185" s="2"/>
      <c r="F185" s="2" t="s">
        <v>109</v>
      </c>
      <c r="G185" s="30">
        <f t="shared" si="40"/>
        <v>1096.585</v>
      </c>
      <c r="H185" s="19">
        <f t="shared" si="37"/>
        <v>824.5</v>
      </c>
      <c r="I185" s="20">
        <f t="shared" si="38"/>
        <v>557.75</v>
      </c>
      <c r="J185" s="21">
        <v>485</v>
      </c>
      <c r="K185" s="2" t="s">
        <v>4</v>
      </c>
      <c r="L185" s="2"/>
      <c r="M185" s="22">
        <f t="shared" si="41"/>
        <v>0</v>
      </c>
      <c r="N185" s="5">
        <f t="shared" si="36"/>
        <v>0</v>
      </c>
    </row>
    <row r="186" spans="1:14" ht="280.8" customHeight="1" outlineLevel="1" x14ac:dyDescent="0.25">
      <c r="A186" s="107">
        <v>182</v>
      </c>
      <c r="B186" s="17" t="s">
        <v>144</v>
      </c>
      <c r="C186" s="7" t="s">
        <v>145</v>
      </c>
      <c r="D186" s="7" t="s">
        <v>146</v>
      </c>
      <c r="E186" s="2"/>
      <c r="F186" s="2" t="s">
        <v>102</v>
      </c>
      <c r="G186" s="30">
        <f t="shared" si="40"/>
        <v>2423.7919999999999</v>
      </c>
      <c r="H186" s="19">
        <f t="shared" si="37"/>
        <v>1822.3999999999999</v>
      </c>
      <c r="I186" s="20">
        <f t="shared" si="38"/>
        <v>1232.8</v>
      </c>
      <c r="J186" s="21">
        <v>1072</v>
      </c>
      <c r="K186" s="2" t="s">
        <v>4</v>
      </c>
      <c r="L186" s="2"/>
      <c r="M186" s="22">
        <f t="shared" si="41"/>
        <v>0</v>
      </c>
      <c r="N186" s="5">
        <f t="shared" si="36"/>
        <v>0</v>
      </c>
    </row>
    <row r="187" spans="1:14" ht="217.8" customHeight="1" outlineLevel="1" x14ac:dyDescent="0.25">
      <c r="A187" s="107">
        <v>183</v>
      </c>
      <c r="B187" s="27" t="s">
        <v>468</v>
      </c>
      <c r="C187" s="7" t="s">
        <v>448</v>
      </c>
      <c r="D187" s="7" t="s">
        <v>362</v>
      </c>
      <c r="E187" s="2"/>
      <c r="F187" s="2" t="s">
        <v>102</v>
      </c>
      <c r="G187" s="30">
        <f t="shared" si="40"/>
        <v>1899.24</v>
      </c>
      <c r="H187" s="19">
        <f>J187*1.7</f>
        <v>1428</v>
      </c>
      <c r="I187" s="20">
        <f>J187*1.15</f>
        <v>965.99999999999989</v>
      </c>
      <c r="J187" s="21">
        <v>840</v>
      </c>
      <c r="K187" s="2" t="s">
        <v>4</v>
      </c>
      <c r="L187" s="2"/>
      <c r="M187" s="22">
        <f>SUM(I187*L187)</f>
        <v>0</v>
      </c>
      <c r="N187" s="5">
        <f>SUM(J187*L187)</f>
        <v>0</v>
      </c>
    </row>
    <row r="188" spans="1:14" ht="238.2" customHeight="1" outlineLevel="1" x14ac:dyDescent="0.25">
      <c r="A188" s="107">
        <v>184</v>
      </c>
      <c r="B188" s="17" t="s">
        <v>316</v>
      </c>
      <c r="C188" s="7" t="s">
        <v>449</v>
      </c>
      <c r="D188" s="7" t="s">
        <v>203</v>
      </c>
      <c r="E188" s="2"/>
      <c r="F188" s="2" t="s">
        <v>102</v>
      </c>
      <c r="G188" s="30">
        <f t="shared" si="40"/>
        <v>1899.24</v>
      </c>
      <c r="H188" s="19">
        <f t="shared" si="37"/>
        <v>1428</v>
      </c>
      <c r="I188" s="20">
        <f t="shared" si="38"/>
        <v>965.99999999999989</v>
      </c>
      <c r="J188" s="21">
        <v>840</v>
      </c>
      <c r="K188" s="2" t="s">
        <v>4</v>
      </c>
      <c r="L188" s="2"/>
      <c r="M188" s="22">
        <f t="shared" si="41"/>
        <v>0</v>
      </c>
      <c r="N188" s="5">
        <f t="shared" si="36"/>
        <v>0</v>
      </c>
    </row>
    <row r="189" spans="1:14" ht="207" customHeight="1" outlineLevel="1" x14ac:dyDescent="0.25">
      <c r="A189" s="107">
        <v>185</v>
      </c>
      <c r="B189" s="17" t="s">
        <v>318</v>
      </c>
      <c r="C189" s="7" t="s">
        <v>450</v>
      </c>
      <c r="D189" s="7" t="s">
        <v>204</v>
      </c>
      <c r="E189" s="2"/>
      <c r="F189" s="2" t="s">
        <v>102</v>
      </c>
      <c r="G189" s="30">
        <f t="shared" si="40"/>
        <v>1243.55</v>
      </c>
      <c r="H189" s="19">
        <f t="shared" si="37"/>
        <v>935</v>
      </c>
      <c r="I189" s="20">
        <f t="shared" si="38"/>
        <v>632.5</v>
      </c>
      <c r="J189" s="21">
        <v>550</v>
      </c>
      <c r="K189" s="2" t="s">
        <v>4</v>
      </c>
      <c r="L189" s="2"/>
      <c r="M189" s="22">
        <f t="shared" si="41"/>
        <v>0</v>
      </c>
      <c r="N189" s="5">
        <f t="shared" si="36"/>
        <v>0</v>
      </c>
    </row>
    <row r="190" spans="1:14" ht="207" customHeight="1" outlineLevel="1" x14ac:dyDescent="0.25">
      <c r="A190" s="107">
        <v>186</v>
      </c>
      <c r="B190" s="17" t="s">
        <v>317</v>
      </c>
      <c r="C190" s="7" t="s">
        <v>206</v>
      </c>
      <c r="D190" s="7" t="s">
        <v>205</v>
      </c>
      <c r="E190" s="2"/>
      <c r="F190" s="2" t="s">
        <v>102</v>
      </c>
      <c r="G190" s="30">
        <f t="shared" si="40"/>
        <v>226.10000000000002</v>
      </c>
      <c r="H190" s="19">
        <f t="shared" si="37"/>
        <v>170</v>
      </c>
      <c r="I190" s="20">
        <f t="shared" si="38"/>
        <v>114.99999999999999</v>
      </c>
      <c r="J190" s="21">
        <v>100</v>
      </c>
      <c r="K190" s="2" t="s">
        <v>4</v>
      </c>
      <c r="L190" s="2"/>
      <c r="M190" s="22">
        <f t="shared" si="41"/>
        <v>0</v>
      </c>
      <c r="N190" s="5">
        <f t="shared" si="36"/>
        <v>0</v>
      </c>
    </row>
    <row r="191" spans="1:14" ht="207" customHeight="1" outlineLevel="1" x14ac:dyDescent="0.25">
      <c r="A191" s="107">
        <v>187</v>
      </c>
      <c r="B191" s="27" t="s">
        <v>430</v>
      </c>
      <c r="C191" s="7" t="s">
        <v>319</v>
      </c>
      <c r="D191" s="7" t="s">
        <v>363</v>
      </c>
      <c r="E191" s="2"/>
      <c r="F191" s="2" t="s">
        <v>102</v>
      </c>
      <c r="G191" s="30">
        <f t="shared" si="40"/>
        <v>361.76</v>
      </c>
      <c r="H191" s="19">
        <f>J191*1.7</f>
        <v>272</v>
      </c>
      <c r="I191" s="20">
        <f>J191*1.15</f>
        <v>184</v>
      </c>
      <c r="J191" s="21">
        <v>160</v>
      </c>
      <c r="K191" s="2" t="s">
        <v>4</v>
      </c>
      <c r="L191" s="2"/>
      <c r="M191" s="22">
        <f>SUM(I191*L191)</f>
        <v>0</v>
      </c>
      <c r="N191" s="5">
        <f>SUM(J191*L191)</f>
        <v>0</v>
      </c>
    </row>
    <row r="192" spans="1:14" ht="216" customHeight="1" outlineLevel="1" x14ac:dyDescent="0.25">
      <c r="A192" s="107">
        <v>188</v>
      </c>
      <c r="B192" s="17" t="s">
        <v>502</v>
      </c>
      <c r="C192" s="108" t="s">
        <v>505</v>
      </c>
      <c r="D192" s="2" t="s">
        <v>364</v>
      </c>
      <c r="E192" s="108"/>
      <c r="F192" s="2" t="s">
        <v>102</v>
      </c>
      <c r="G192" s="30">
        <f t="shared" si="40"/>
        <v>1471.9110000000001</v>
      </c>
      <c r="H192" s="19">
        <f t="shared" si="37"/>
        <v>1106.7</v>
      </c>
      <c r="I192" s="20">
        <f t="shared" si="38"/>
        <v>748.65</v>
      </c>
      <c r="J192" s="21">
        <v>651</v>
      </c>
      <c r="K192" s="2" t="s">
        <v>4</v>
      </c>
      <c r="L192" s="2"/>
      <c r="M192" s="22">
        <f t="shared" si="41"/>
        <v>0</v>
      </c>
      <c r="N192" s="5">
        <f t="shared" si="36"/>
        <v>0</v>
      </c>
    </row>
    <row r="193" spans="1:14" ht="177.75" customHeight="1" outlineLevel="1" x14ac:dyDescent="0.25">
      <c r="A193" s="107">
        <v>189</v>
      </c>
      <c r="B193" s="17" t="s">
        <v>503</v>
      </c>
      <c r="C193" s="109"/>
      <c r="D193" s="2" t="s">
        <v>504</v>
      </c>
      <c r="E193" s="109"/>
      <c r="F193" s="2" t="s">
        <v>102</v>
      </c>
      <c r="G193" s="30">
        <f t="shared" si="40"/>
        <v>1580.4390000000001</v>
      </c>
      <c r="H193" s="19">
        <f t="shared" si="37"/>
        <v>1188.3</v>
      </c>
      <c r="I193" s="20">
        <f>J193*1.15</f>
        <v>803.84999999999991</v>
      </c>
      <c r="J193" s="21">
        <v>699</v>
      </c>
      <c r="K193" s="2" t="s">
        <v>4</v>
      </c>
      <c r="L193" s="2"/>
      <c r="M193" s="22">
        <f t="shared" si="41"/>
        <v>0</v>
      </c>
      <c r="N193" s="5">
        <f t="shared" si="36"/>
        <v>0</v>
      </c>
    </row>
    <row r="194" spans="1:14" ht="210.6" customHeight="1" outlineLevel="1" x14ac:dyDescent="0.25">
      <c r="A194" s="107">
        <v>190</v>
      </c>
      <c r="B194" s="97" t="s">
        <v>1417</v>
      </c>
      <c r="C194" s="98" t="s">
        <v>1413</v>
      </c>
      <c r="D194" s="99" t="s">
        <v>1414</v>
      </c>
      <c r="E194" s="99"/>
      <c r="F194" s="99" t="s">
        <v>102</v>
      </c>
      <c r="G194" s="100">
        <f t="shared" si="40"/>
        <v>1085.28</v>
      </c>
      <c r="H194" s="101">
        <f t="shared" si="37"/>
        <v>816</v>
      </c>
      <c r="I194" s="102">
        <f t="shared" ref="I194:I195" si="42">J194*1.15</f>
        <v>552</v>
      </c>
      <c r="J194" s="103">
        <v>480</v>
      </c>
      <c r="K194" s="99" t="s">
        <v>4</v>
      </c>
      <c r="L194" s="99"/>
      <c r="M194" s="104">
        <f t="shared" ref="M194:M195" si="43">SUM(I194*L194)</f>
        <v>0</v>
      </c>
      <c r="N194" s="105">
        <f t="shared" ref="N194:N195" si="44">SUM(J194*L194)</f>
        <v>0</v>
      </c>
    </row>
    <row r="195" spans="1:14" ht="245.4" customHeight="1" outlineLevel="1" x14ac:dyDescent="0.25">
      <c r="A195" s="107">
        <v>191</v>
      </c>
      <c r="B195" s="97" t="s">
        <v>1416</v>
      </c>
      <c r="C195" s="98" t="s">
        <v>1413</v>
      </c>
      <c r="D195" s="99" t="s">
        <v>1415</v>
      </c>
      <c r="E195" s="99"/>
      <c r="F195" s="99" t="s">
        <v>102</v>
      </c>
      <c r="G195" s="100">
        <f t="shared" si="40"/>
        <v>1085.28</v>
      </c>
      <c r="H195" s="101">
        <f t="shared" si="37"/>
        <v>816</v>
      </c>
      <c r="I195" s="102">
        <f t="shared" si="42"/>
        <v>552</v>
      </c>
      <c r="J195" s="103">
        <v>480</v>
      </c>
      <c r="K195" s="99" t="s">
        <v>4</v>
      </c>
      <c r="L195" s="99"/>
      <c r="M195" s="104">
        <f t="shared" si="43"/>
        <v>0</v>
      </c>
      <c r="N195" s="105">
        <f t="shared" si="44"/>
        <v>0</v>
      </c>
    </row>
    <row r="196" spans="1:14" ht="177.75" customHeight="1" outlineLevel="1" x14ac:dyDescent="0.25">
      <c r="A196" s="107">
        <v>192</v>
      </c>
      <c r="B196" s="17" t="s">
        <v>474</v>
      </c>
      <c r="C196" s="108" t="s">
        <v>429</v>
      </c>
      <c r="D196" s="2" t="s">
        <v>437</v>
      </c>
      <c r="E196" s="108"/>
      <c r="F196" s="2" t="s">
        <v>102</v>
      </c>
      <c r="G196" s="30">
        <f t="shared" si="40"/>
        <v>2193.17</v>
      </c>
      <c r="H196" s="19">
        <f t="shared" si="37"/>
        <v>1649</v>
      </c>
      <c r="I196" s="20">
        <f t="shared" si="38"/>
        <v>1115.5</v>
      </c>
      <c r="J196" s="21">
        <v>970</v>
      </c>
      <c r="K196" s="2" t="s">
        <v>4</v>
      </c>
      <c r="L196" s="2"/>
      <c r="M196" s="22">
        <f t="shared" si="41"/>
        <v>0</v>
      </c>
      <c r="N196" s="5">
        <f t="shared" si="36"/>
        <v>0</v>
      </c>
    </row>
    <row r="197" spans="1:14" ht="177" customHeight="1" outlineLevel="1" x14ac:dyDescent="0.25">
      <c r="A197" s="107">
        <v>193</v>
      </c>
      <c r="B197" s="17" t="s">
        <v>1491</v>
      </c>
      <c r="C197" s="110"/>
      <c r="D197" s="2" t="s">
        <v>438</v>
      </c>
      <c r="E197" s="110"/>
      <c r="F197" s="2" t="s">
        <v>102</v>
      </c>
      <c r="G197" s="30">
        <f t="shared" si="40"/>
        <v>2215.7800000000002</v>
      </c>
      <c r="H197" s="19">
        <f t="shared" si="37"/>
        <v>1666</v>
      </c>
      <c r="I197" s="20">
        <f t="shared" si="38"/>
        <v>1127</v>
      </c>
      <c r="J197" s="21">
        <v>980</v>
      </c>
      <c r="K197" s="2" t="s">
        <v>4</v>
      </c>
      <c r="L197" s="2"/>
      <c r="M197" s="22">
        <f t="shared" si="41"/>
        <v>0</v>
      </c>
      <c r="N197" s="5">
        <f t="shared" si="36"/>
        <v>0</v>
      </c>
    </row>
    <row r="198" spans="1:14" ht="190.5" customHeight="1" outlineLevel="1" x14ac:dyDescent="0.25">
      <c r="A198" s="107">
        <v>194</v>
      </c>
      <c r="B198" s="17" t="s">
        <v>473</v>
      </c>
      <c r="C198" s="109"/>
      <c r="D198" s="2" t="s">
        <v>439</v>
      </c>
      <c r="E198" s="109"/>
      <c r="F198" s="2" t="s">
        <v>102</v>
      </c>
      <c r="G198" s="30">
        <f t="shared" si="40"/>
        <v>2238.3900000000003</v>
      </c>
      <c r="H198" s="19">
        <f t="shared" si="37"/>
        <v>1683</v>
      </c>
      <c r="I198" s="20">
        <f t="shared" si="38"/>
        <v>1138.5</v>
      </c>
      <c r="J198" s="21">
        <v>990</v>
      </c>
      <c r="K198" s="2" t="s">
        <v>4</v>
      </c>
      <c r="L198" s="2"/>
      <c r="M198" s="22">
        <f t="shared" si="41"/>
        <v>0</v>
      </c>
      <c r="N198" s="5">
        <f t="shared" si="36"/>
        <v>0</v>
      </c>
    </row>
    <row r="199" spans="1:14" ht="223.2" customHeight="1" outlineLevel="1" x14ac:dyDescent="0.25">
      <c r="A199" s="107">
        <v>195</v>
      </c>
      <c r="B199" s="17" t="s">
        <v>1464</v>
      </c>
      <c r="C199" s="108" t="s">
        <v>1436</v>
      </c>
      <c r="D199" s="2" t="s">
        <v>1438</v>
      </c>
      <c r="E199" s="51"/>
      <c r="F199" s="2" t="s">
        <v>102</v>
      </c>
      <c r="G199" s="30">
        <f t="shared" si="40"/>
        <v>836.57</v>
      </c>
      <c r="H199" s="19">
        <f t="shared" si="37"/>
        <v>629</v>
      </c>
      <c r="I199" s="20">
        <f t="shared" si="38"/>
        <v>425.49999999999994</v>
      </c>
      <c r="J199" s="21">
        <v>370</v>
      </c>
      <c r="K199" s="2" t="s">
        <v>4</v>
      </c>
      <c r="L199" s="2"/>
      <c r="M199" s="22">
        <f t="shared" si="41"/>
        <v>0</v>
      </c>
      <c r="N199" s="5">
        <f t="shared" si="36"/>
        <v>0</v>
      </c>
    </row>
    <row r="200" spans="1:14" ht="219.6" customHeight="1" outlineLevel="1" x14ac:dyDescent="0.25">
      <c r="A200" s="107">
        <v>196</v>
      </c>
      <c r="B200" s="17" t="s">
        <v>1437</v>
      </c>
      <c r="C200" s="110"/>
      <c r="D200" s="2" t="s">
        <v>1473</v>
      </c>
      <c r="E200" s="51"/>
      <c r="F200" s="2" t="s">
        <v>102</v>
      </c>
      <c r="G200" s="30">
        <f t="shared" si="40"/>
        <v>836.57</v>
      </c>
      <c r="H200" s="19">
        <f t="shared" si="37"/>
        <v>629</v>
      </c>
      <c r="I200" s="20">
        <f t="shared" si="38"/>
        <v>425.49999999999994</v>
      </c>
      <c r="J200" s="21">
        <v>370</v>
      </c>
      <c r="K200" s="2" t="s">
        <v>4</v>
      </c>
      <c r="L200" s="2"/>
      <c r="M200" s="22">
        <f t="shared" si="41"/>
        <v>0</v>
      </c>
      <c r="N200" s="5">
        <f t="shared" si="36"/>
        <v>0</v>
      </c>
    </row>
    <row r="201" spans="1:14" ht="251.4" customHeight="1" outlineLevel="1" x14ac:dyDescent="0.25">
      <c r="A201" s="107">
        <v>197</v>
      </c>
      <c r="B201" s="17" t="s">
        <v>1465</v>
      </c>
      <c r="C201" s="109"/>
      <c r="D201" s="2" t="s">
        <v>1439</v>
      </c>
      <c r="E201" s="51"/>
      <c r="F201" s="2" t="s">
        <v>102</v>
      </c>
      <c r="G201" s="30">
        <f t="shared" si="40"/>
        <v>949.62</v>
      </c>
      <c r="H201" s="19">
        <f t="shared" si="37"/>
        <v>714</v>
      </c>
      <c r="I201" s="20">
        <f t="shared" si="38"/>
        <v>482.99999999999994</v>
      </c>
      <c r="J201" s="21">
        <v>420</v>
      </c>
      <c r="K201" s="2" t="s">
        <v>4</v>
      </c>
      <c r="L201" s="2"/>
      <c r="M201" s="22">
        <f t="shared" si="41"/>
        <v>0</v>
      </c>
      <c r="N201" s="5">
        <f t="shared" si="36"/>
        <v>0</v>
      </c>
    </row>
    <row r="202" spans="1:14" ht="225.6" customHeight="1" outlineLevel="1" x14ac:dyDescent="0.25">
      <c r="A202" s="107">
        <v>198</v>
      </c>
      <c r="B202" s="17" t="s">
        <v>1440</v>
      </c>
      <c r="C202" s="7" t="s">
        <v>493</v>
      </c>
      <c r="D202" s="2" t="s">
        <v>494</v>
      </c>
      <c r="E202" s="2"/>
      <c r="F202" s="2" t="s">
        <v>102</v>
      </c>
      <c r="G202" s="30">
        <f t="shared" si="40"/>
        <v>1105.6289999999999</v>
      </c>
      <c r="H202" s="19">
        <f t="shared" si="37"/>
        <v>831.3</v>
      </c>
      <c r="I202" s="20">
        <f t="shared" si="38"/>
        <v>562.34999999999991</v>
      </c>
      <c r="J202" s="21">
        <v>489</v>
      </c>
      <c r="K202" s="2" t="s">
        <v>4</v>
      </c>
      <c r="L202" s="2"/>
      <c r="M202" s="22">
        <f t="shared" si="41"/>
        <v>0</v>
      </c>
      <c r="N202" s="5">
        <f t="shared" si="36"/>
        <v>0</v>
      </c>
    </row>
    <row r="203" spans="1:14" ht="195.75" customHeight="1" outlineLevel="1" x14ac:dyDescent="0.25">
      <c r="A203" s="107">
        <v>199</v>
      </c>
      <c r="B203" s="17" t="s">
        <v>472</v>
      </c>
      <c r="C203" s="7" t="s">
        <v>408</v>
      </c>
      <c r="D203" s="2" t="s">
        <v>409</v>
      </c>
      <c r="E203" s="2"/>
      <c r="F203" s="2" t="s">
        <v>102</v>
      </c>
      <c r="G203" s="30">
        <f t="shared" si="40"/>
        <v>2254.2170000000001</v>
      </c>
      <c r="H203" s="19">
        <f t="shared" si="37"/>
        <v>1694.8999999999999</v>
      </c>
      <c r="I203" s="20">
        <f t="shared" si="38"/>
        <v>1146.55</v>
      </c>
      <c r="J203" s="21">
        <v>997</v>
      </c>
      <c r="K203" s="2" t="s">
        <v>4</v>
      </c>
      <c r="L203" s="2"/>
      <c r="M203" s="22">
        <f t="shared" si="41"/>
        <v>0</v>
      </c>
      <c r="N203" s="5">
        <f t="shared" si="36"/>
        <v>0</v>
      </c>
    </row>
    <row r="204" spans="1:14" ht="195.75" customHeight="1" outlineLevel="1" x14ac:dyDescent="0.25">
      <c r="A204" s="107">
        <v>200</v>
      </c>
      <c r="B204" s="17" t="s">
        <v>410</v>
      </c>
      <c r="C204" s="7" t="s">
        <v>273</v>
      </c>
      <c r="D204" s="2" t="s">
        <v>365</v>
      </c>
      <c r="E204" s="2"/>
      <c r="F204" s="2" t="s">
        <v>102</v>
      </c>
      <c r="G204" s="30">
        <f t="shared" si="40"/>
        <v>1636.9639999999999</v>
      </c>
      <c r="H204" s="19">
        <f t="shared" si="37"/>
        <v>1230.8</v>
      </c>
      <c r="I204" s="20">
        <f t="shared" si="38"/>
        <v>832.59999999999991</v>
      </c>
      <c r="J204" s="21">
        <v>724</v>
      </c>
      <c r="K204" s="2" t="s">
        <v>4</v>
      </c>
      <c r="L204" s="2"/>
      <c r="M204" s="22">
        <f t="shared" si="41"/>
        <v>0</v>
      </c>
      <c r="N204" s="5">
        <f t="shared" si="36"/>
        <v>0</v>
      </c>
    </row>
    <row r="205" spans="1:14" ht="226.2" customHeight="1" outlineLevel="1" x14ac:dyDescent="0.25">
      <c r="A205" s="107">
        <v>201</v>
      </c>
      <c r="B205" s="17" t="s">
        <v>47</v>
      </c>
      <c r="C205" s="7" t="s">
        <v>63</v>
      </c>
      <c r="D205" s="2" t="s">
        <v>366</v>
      </c>
      <c r="E205" s="2"/>
      <c r="F205" s="2" t="s">
        <v>102</v>
      </c>
      <c r="G205" s="30">
        <f t="shared" si="40"/>
        <v>3140.529</v>
      </c>
      <c r="H205" s="19">
        <f t="shared" si="37"/>
        <v>2361.2999999999997</v>
      </c>
      <c r="I205" s="20">
        <f t="shared" si="38"/>
        <v>1597.35</v>
      </c>
      <c r="J205" s="21">
        <v>1389</v>
      </c>
      <c r="K205" s="2" t="s">
        <v>4</v>
      </c>
      <c r="L205" s="2"/>
      <c r="M205" s="22">
        <f t="shared" si="41"/>
        <v>0</v>
      </c>
      <c r="N205" s="5">
        <f t="shared" si="36"/>
        <v>0</v>
      </c>
    </row>
    <row r="206" spans="1:14" ht="171" customHeight="1" outlineLevel="1" x14ac:dyDescent="0.25">
      <c r="A206" s="107">
        <v>202</v>
      </c>
      <c r="B206" s="17" t="s">
        <v>509</v>
      </c>
      <c r="C206" s="108" t="s">
        <v>451</v>
      </c>
      <c r="D206" s="2" t="s">
        <v>367</v>
      </c>
      <c r="E206" s="108"/>
      <c r="F206" s="2" t="s">
        <v>102</v>
      </c>
      <c r="G206" s="30">
        <f t="shared" si="40"/>
        <v>2095.9470000000001</v>
      </c>
      <c r="H206" s="19">
        <f t="shared" si="37"/>
        <v>1575.8999999999999</v>
      </c>
      <c r="I206" s="20">
        <f t="shared" si="38"/>
        <v>1066.05</v>
      </c>
      <c r="J206" s="21">
        <v>927</v>
      </c>
      <c r="K206" s="2" t="s">
        <v>4</v>
      </c>
      <c r="L206" s="2"/>
      <c r="M206" s="22">
        <f t="shared" si="41"/>
        <v>0</v>
      </c>
      <c r="N206" s="5">
        <f t="shared" si="36"/>
        <v>0</v>
      </c>
    </row>
    <row r="207" spans="1:14" ht="222.6" customHeight="1" outlineLevel="1" x14ac:dyDescent="0.25">
      <c r="A207" s="107">
        <v>203</v>
      </c>
      <c r="B207" s="17" t="s">
        <v>508</v>
      </c>
      <c r="C207" s="109"/>
      <c r="D207" s="2" t="s">
        <v>495</v>
      </c>
      <c r="E207" s="109"/>
      <c r="F207" s="2" t="s">
        <v>102</v>
      </c>
      <c r="G207" s="30">
        <f t="shared" si="40"/>
        <v>2242.9119999999998</v>
      </c>
      <c r="H207" s="19">
        <f t="shared" ref="H207" si="45">J207*1.7</f>
        <v>1686.3999999999999</v>
      </c>
      <c r="I207" s="20">
        <f t="shared" ref="I207" si="46">J207*1.15</f>
        <v>1140.8</v>
      </c>
      <c r="J207" s="21">
        <v>992</v>
      </c>
      <c r="K207" s="2" t="s">
        <v>4</v>
      </c>
      <c r="L207" s="2"/>
      <c r="M207" s="22">
        <f t="shared" si="41"/>
        <v>0</v>
      </c>
      <c r="N207" s="5">
        <f t="shared" ref="N207" si="47">SUM(J207*L207)</f>
        <v>0</v>
      </c>
    </row>
    <row r="208" spans="1:14" ht="222.6" customHeight="1" outlineLevel="1" x14ac:dyDescent="0.25">
      <c r="A208" s="107">
        <v>204</v>
      </c>
      <c r="B208" s="17" t="s">
        <v>507</v>
      </c>
      <c r="C208" s="108" t="s">
        <v>452</v>
      </c>
      <c r="D208" s="2" t="s">
        <v>368</v>
      </c>
      <c r="E208" s="108"/>
      <c r="F208" s="2" t="s">
        <v>102</v>
      </c>
      <c r="G208" s="30">
        <f t="shared" si="40"/>
        <v>522.29100000000005</v>
      </c>
      <c r="H208" s="19">
        <f t="shared" ref="H208:H218" si="48">J208*1.7</f>
        <v>392.7</v>
      </c>
      <c r="I208" s="20">
        <f t="shared" ref="I208:I218" si="49">J208*1.15</f>
        <v>265.64999999999998</v>
      </c>
      <c r="J208" s="21">
        <v>231</v>
      </c>
      <c r="K208" s="2" t="s">
        <v>4</v>
      </c>
      <c r="L208" s="2"/>
      <c r="M208" s="22">
        <f t="shared" si="41"/>
        <v>0</v>
      </c>
      <c r="N208" s="5">
        <f>SUM(J208*L208)</f>
        <v>0</v>
      </c>
    </row>
    <row r="209" spans="1:14" ht="203.4" customHeight="1" outlineLevel="1" x14ac:dyDescent="0.25">
      <c r="A209" s="107">
        <v>205</v>
      </c>
      <c r="B209" s="17" t="s">
        <v>506</v>
      </c>
      <c r="C209" s="109"/>
      <c r="D209" s="2" t="s">
        <v>496</v>
      </c>
      <c r="E209" s="109"/>
      <c r="F209" s="2" t="s">
        <v>102</v>
      </c>
      <c r="G209" s="30">
        <f t="shared" si="40"/>
        <v>617.25300000000004</v>
      </c>
      <c r="H209" s="19">
        <f t="shared" si="48"/>
        <v>464.09999999999997</v>
      </c>
      <c r="I209" s="20">
        <f t="shared" si="49"/>
        <v>313.95</v>
      </c>
      <c r="J209" s="21">
        <v>273</v>
      </c>
      <c r="K209" s="2" t="s">
        <v>4</v>
      </c>
      <c r="L209" s="2"/>
      <c r="M209" s="22">
        <f t="shared" si="41"/>
        <v>0</v>
      </c>
      <c r="N209" s="5">
        <f>SUM(J209*L209)</f>
        <v>0</v>
      </c>
    </row>
    <row r="210" spans="1:14" ht="195.75" customHeight="1" outlineLevel="1" x14ac:dyDescent="0.25">
      <c r="A210" s="107">
        <v>206</v>
      </c>
      <c r="B210" s="17" t="s">
        <v>467</v>
      </c>
      <c r="C210" s="7" t="s">
        <v>411</v>
      </c>
      <c r="D210" s="2" t="s">
        <v>398</v>
      </c>
      <c r="E210" s="2"/>
      <c r="F210" s="2" t="s">
        <v>102</v>
      </c>
      <c r="G210" s="30">
        <f t="shared" si="40"/>
        <v>3617.6000000000004</v>
      </c>
      <c r="H210" s="19">
        <f t="shared" si="48"/>
        <v>2720</v>
      </c>
      <c r="I210" s="20">
        <f t="shared" si="49"/>
        <v>1839.9999999999998</v>
      </c>
      <c r="J210" s="21">
        <v>1600</v>
      </c>
      <c r="K210" s="2" t="s">
        <v>4</v>
      </c>
      <c r="L210" s="2"/>
      <c r="M210" s="22">
        <f t="shared" si="41"/>
        <v>0</v>
      </c>
      <c r="N210" s="5">
        <f>SUM(J210*L210)</f>
        <v>0</v>
      </c>
    </row>
    <row r="211" spans="1:14" ht="218.4" customHeight="1" outlineLevel="1" x14ac:dyDescent="0.25">
      <c r="A211" s="107">
        <v>207</v>
      </c>
      <c r="B211" s="17" t="s">
        <v>274</v>
      </c>
      <c r="C211" s="7" t="s">
        <v>263</v>
      </c>
      <c r="D211" s="2" t="s">
        <v>420</v>
      </c>
      <c r="E211" s="2"/>
      <c r="F211" s="2" t="s">
        <v>102</v>
      </c>
      <c r="G211" s="30">
        <f t="shared" si="40"/>
        <v>678.30000000000007</v>
      </c>
      <c r="H211" s="19">
        <f t="shared" si="48"/>
        <v>510</v>
      </c>
      <c r="I211" s="20">
        <f t="shared" si="49"/>
        <v>345</v>
      </c>
      <c r="J211" s="21">
        <v>300</v>
      </c>
      <c r="K211" s="2" t="s">
        <v>4</v>
      </c>
      <c r="L211" s="2"/>
      <c r="M211" s="22">
        <f t="shared" si="41"/>
        <v>0</v>
      </c>
      <c r="N211" s="5">
        <f>SUM(J211*L211)</f>
        <v>0</v>
      </c>
    </row>
    <row r="212" spans="1:14" ht="197.25" customHeight="1" outlineLevel="1" x14ac:dyDescent="0.25">
      <c r="A212" s="107">
        <v>208</v>
      </c>
      <c r="B212" s="17" t="s">
        <v>475</v>
      </c>
      <c r="C212" s="108" t="s">
        <v>263</v>
      </c>
      <c r="D212" s="2" t="s">
        <v>422</v>
      </c>
      <c r="E212" s="108"/>
      <c r="F212" s="2" t="s">
        <v>102</v>
      </c>
      <c r="G212" s="30">
        <f t="shared" si="40"/>
        <v>904.40000000000009</v>
      </c>
      <c r="H212" s="19">
        <f t="shared" si="48"/>
        <v>680</v>
      </c>
      <c r="I212" s="20">
        <f t="shared" si="49"/>
        <v>459.99999999999994</v>
      </c>
      <c r="J212" s="21">
        <v>400</v>
      </c>
      <c r="K212" s="2" t="s">
        <v>4</v>
      </c>
      <c r="L212" s="2"/>
      <c r="M212" s="22">
        <f t="shared" si="41"/>
        <v>0</v>
      </c>
      <c r="N212" s="5">
        <f t="shared" ref="N212:N219" si="50">SUM(J212*L212)</f>
        <v>0</v>
      </c>
    </row>
    <row r="213" spans="1:14" ht="197.25" customHeight="1" outlineLevel="1" x14ac:dyDescent="0.25">
      <c r="A213" s="107">
        <v>209</v>
      </c>
      <c r="B213" s="17" t="s">
        <v>476</v>
      </c>
      <c r="C213" s="109"/>
      <c r="D213" s="2" t="s">
        <v>423</v>
      </c>
      <c r="E213" s="109"/>
      <c r="F213" s="2" t="s">
        <v>102</v>
      </c>
      <c r="G213" s="30">
        <f t="shared" si="40"/>
        <v>904.40000000000009</v>
      </c>
      <c r="H213" s="19">
        <f t="shared" si="48"/>
        <v>680</v>
      </c>
      <c r="I213" s="20">
        <f t="shared" si="49"/>
        <v>459.99999999999994</v>
      </c>
      <c r="J213" s="21">
        <v>400</v>
      </c>
      <c r="K213" s="2" t="s">
        <v>4</v>
      </c>
      <c r="L213" s="2"/>
      <c r="M213" s="22">
        <f t="shared" si="41"/>
        <v>0</v>
      </c>
      <c r="N213" s="5">
        <f t="shared" si="50"/>
        <v>0</v>
      </c>
    </row>
    <row r="214" spans="1:14" ht="197.25" customHeight="1" outlineLevel="1" x14ac:dyDescent="0.25">
      <c r="A214" s="107">
        <v>210</v>
      </c>
      <c r="B214" s="17" t="s">
        <v>309</v>
      </c>
      <c r="C214" s="7" t="s">
        <v>311</v>
      </c>
      <c r="D214" s="2" t="s">
        <v>310</v>
      </c>
      <c r="E214" s="2"/>
      <c r="F214" s="2" t="s">
        <v>102</v>
      </c>
      <c r="G214" s="30">
        <f t="shared" si="40"/>
        <v>1921.8500000000001</v>
      </c>
      <c r="H214" s="19">
        <f t="shared" si="48"/>
        <v>1445</v>
      </c>
      <c r="I214" s="20">
        <f t="shared" si="49"/>
        <v>977.49999999999989</v>
      </c>
      <c r="J214" s="21">
        <v>850</v>
      </c>
      <c r="K214" s="2" t="s">
        <v>4</v>
      </c>
      <c r="L214" s="2"/>
      <c r="M214" s="22">
        <f t="shared" si="41"/>
        <v>0</v>
      </c>
      <c r="N214" s="5">
        <f t="shared" si="50"/>
        <v>0</v>
      </c>
    </row>
    <row r="215" spans="1:14" ht="161.4" customHeight="1" outlineLevel="1" x14ac:dyDescent="0.25">
      <c r="A215" s="107">
        <v>211</v>
      </c>
      <c r="B215" s="17" t="s">
        <v>275</v>
      </c>
      <c r="C215" s="7" t="s">
        <v>209</v>
      </c>
      <c r="D215" s="2" t="s">
        <v>369</v>
      </c>
      <c r="E215" s="108"/>
      <c r="F215" s="2" t="s">
        <v>102</v>
      </c>
      <c r="G215" s="30">
        <f t="shared" si="40"/>
        <v>1933.1550000000002</v>
      </c>
      <c r="H215" s="19">
        <f t="shared" si="48"/>
        <v>1453.5</v>
      </c>
      <c r="I215" s="20">
        <f t="shared" si="49"/>
        <v>983.24999999999989</v>
      </c>
      <c r="J215" s="21">
        <v>855</v>
      </c>
      <c r="K215" s="2" t="s">
        <v>4</v>
      </c>
      <c r="L215" s="2"/>
      <c r="M215" s="22">
        <f t="shared" si="41"/>
        <v>0</v>
      </c>
      <c r="N215" s="5">
        <f t="shared" si="50"/>
        <v>0</v>
      </c>
    </row>
    <row r="216" spans="1:14" ht="197.25" customHeight="1" outlineLevel="1" x14ac:dyDescent="0.25">
      <c r="A216" s="107">
        <v>212</v>
      </c>
      <c r="B216" s="17" t="s">
        <v>276</v>
      </c>
      <c r="C216" s="7" t="s">
        <v>173</v>
      </c>
      <c r="D216" s="2" t="s">
        <v>370</v>
      </c>
      <c r="E216" s="109"/>
      <c r="F216" s="2" t="s">
        <v>102</v>
      </c>
      <c r="G216" s="30">
        <f t="shared" si="40"/>
        <v>2048.4660000000003</v>
      </c>
      <c r="H216" s="19">
        <f t="shared" si="48"/>
        <v>1540.2</v>
      </c>
      <c r="I216" s="20">
        <f t="shared" si="49"/>
        <v>1041.8999999999999</v>
      </c>
      <c r="J216" s="21">
        <v>906</v>
      </c>
      <c r="K216" s="2" t="s">
        <v>4</v>
      </c>
      <c r="L216" s="2"/>
      <c r="M216" s="22">
        <f t="shared" si="41"/>
        <v>0</v>
      </c>
      <c r="N216" s="5">
        <f t="shared" si="50"/>
        <v>0</v>
      </c>
    </row>
    <row r="217" spans="1:14" ht="237" customHeight="1" outlineLevel="1" x14ac:dyDescent="0.25">
      <c r="A217" s="107">
        <v>213</v>
      </c>
      <c r="B217" s="17" t="s">
        <v>277</v>
      </c>
      <c r="C217" s="7" t="s">
        <v>134</v>
      </c>
      <c r="D217" s="2" t="s">
        <v>371</v>
      </c>
      <c r="E217" s="2"/>
      <c r="F217" s="2" t="s">
        <v>102</v>
      </c>
      <c r="G217" s="30">
        <f t="shared" si="40"/>
        <v>4723.2290000000003</v>
      </c>
      <c r="H217" s="19">
        <f t="shared" si="48"/>
        <v>3551.2999999999997</v>
      </c>
      <c r="I217" s="20">
        <f t="shared" si="49"/>
        <v>2402.35</v>
      </c>
      <c r="J217" s="21">
        <v>2089</v>
      </c>
      <c r="K217" s="2" t="s">
        <v>4</v>
      </c>
      <c r="L217" s="2"/>
      <c r="M217" s="22">
        <f t="shared" si="41"/>
        <v>0</v>
      </c>
      <c r="N217" s="5">
        <f t="shared" si="50"/>
        <v>0</v>
      </c>
    </row>
    <row r="218" spans="1:14" ht="197.25" customHeight="1" outlineLevel="1" x14ac:dyDescent="0.25">
      <c r="A218" s="107">
        <v>214</v>
      </c>
      <c r="B218" s="17" t="s">
        <v>372</v>
      </c>
      <c r="C218" s="108" t="s">
        <v>135</v>
      </c>
      <c r="D218" s="2" t="s">
        <v>373</v>
      </c>
      <c r="E218" s="108"/>
      <c r="F218" s="2" t="s">
        <v>102</v>
      </c>
      <c r="G218" s="30">
        <f t="shared" si="40"/>
        <v>1333.99</v>
      </c>
      <c r="H218" s="19">
        <f t="shared" si="48"/>
        <v>1003</v>
      </c>
      <c r="I218" s="20">
        <f t="shared" si="49"/>
        <v>678.5</v>
      </c>
      <c r="J218" s="21">
        <v>590</v>
      </c>
      <c r="K218" s="2" t="s">
        <v>4</v>
      </c>
      <c r="L218" s="2"/>
      <c r="M218" s="22">
        <f t="shared" si="41"/>
        <v>0</v>
      </c>
      <c r="N218" s="5">
        <f t="shared" si="50"/>
        <v>0</v>
      </c>
    </row>
    <row r="219" spans="1:14" ht="197.25" customHeight="1" outlineLevel="1" x14ac:dyDescent="0.25">
      <c r="A219" s="107">
        <v>215</v>
      </c>
      <c r="B219" s="17" t="s">
        <v>374</v>
      </c>
      <c r="C219" s="109"/>
      <c r="D219" s="2" t="s">
        <v>375</v>
      </c>
      <c r="E219" s="109"/>
      <c r="F219" s="2" t="s">
        <v>102</v>
      </c>
      <c r="G219" s="30">
        <f t="shared" si="40"/>
        <v>1413.125</v>
      </c>
      <c r="H219" s="19">
        <f>J219*1.7</f>
        <v>1062.5</v>
      </c>
      <c r="I219" s="20">
        <f t="shared" ref="I219:I238" si="51">J219*1.15</f>
        <v>718.75</v>
      </c>
      <c r="J219" s="21">
        <v>625</v>
      </c>
      <c r="K219" s="2" t="s">
        <v>4</v>
      </c>
      <c r="L219" s="2"/>
      <c r="M219" s="22">
        <f t="shared" si="41"/>
        <v>0</v>
      </c>
      <c r="N219" s="5">
        <f t="shared" si="50"/>
        <v>0</v>
      </c>
    </row>
    <row r="220" spans="1:14" ht="197.25" customHeight="1" outlineLevel="1" x14ac:dyDescent="0.25">
      <c r="A220" s="107">
        <v>216</v>
      </c>
      <c r="B220" s="17" t="s">
        <v>278</v>
      </c>
      <c r="C220" s="2" t="s">
        <v>135</v>
      </c>
      <c r="D220" s="2" t="s">
        <v>376</v>
      </c>
      <c r="E220" s="2"/>
      <c r="F220" s="2" t="s">
        <v>102</v>
      </c>
      <c r="G220" s="30">
        <f t="shared" si="40"/>
        <v>1636.9639999999999</v>
      </c>
      <c r="H220" s="19">
        <f>J220*1.7</f>
        <v>1230.8</v>
      </c>
      <c r="I220" s="20">
        <f t="shared" si="51"/>
        <v>832.59999999999991</v>
      </c>
      <c r="J220" s="21">
        <v>724</v>
      </c>
      <c r="K220" s="2" t="s">
        <v>4</v>
      </c>
      <c r="L220" s="2"/>
      <c r="M220" s="22">
        <f t="shared" ref="M220:M238" si="52">SUM(I220*L220)</f>
        <v>0</v>
      </c>
      <c r="N220" s="5">
        <f t="shared" ref="N220:N238" si="53">SUM(J220*L220)</f>
        <v>0</v>
      </c>
    </row>
    <row r="221" spans="1:14" ht="199.95" customHeight="1" outlineLevel="1" x14ac:dyDescent="0.25">
      <c r="A221" s="107">
        <v>217</v>
      </c>
      <c r="B221" s="27" t="s">
        <v>1470</v>
      </c>
      <c r="C221" s="108" t="s">
        <v>1469</v>
      </c>
      <c r="D221" s="2" t="s">
        <v>1475</v>
      </c>
      <c r="E221" s="108"/>
      <c r="F221" s="2" t="s">
        <v>102</v>
      </c>
      <c r="G221" s="30">
        <f t="shared" si="40"/>
        <v>27597.5</v>
      </c>
      <c r="H221" s="19">
        <v>20750</v>
      </c>
      <c r="I221" s="20">
        <f>J221*1.15</f>
        <v>17250</v>
      </c>
      <c r="J221" s="21">
        <v>15000</v>
      </c>
      <c r="K221" s="2" t="s">
        <v>4</v>
      </c>
      <c r="L221" s="2"/>
      <c r="M221" s="22">
        <f t="shared" ref="M221:M226" si="54">SUM(I221*L221)</f>
        <v>0</v>
      </c>
      <c r="N221" s="5">
        <f t="shared" ref="N221:N226" si="55">SUM(J221*L221)</f>
        <v>0</v>
      </c>
    </row>
    <row r="222" spans="1:14" ht="199.95" customHeight="1" outlineLevel="1" x14ac:dyDescent="0.25">
      <c r="A222" s="107">
        <v>218</v>
      </c>
      <c r="B222" s="27" t="s">
        <v>1471</v>
      </c>
      <c r="C222" s="110"/>
      <c r="D222" s="2" t="s">
        <v>1474</v>
      </c>
      <c r="E222" s="110"/>
      <c r="F222" s="2" t="s">
        <v>102</v>
      </c>
      <c r="G222" s="30">
        <f t="shared" si="40"/>
        <v>29127</v>
      </c>
      <c r="H222" s="19">
        <v>21900</v>
      </c>
      <c r="I222" s="20">
        <f t="shared" si="51"/>
        <v>18400</v>
      </c>
      <c r="J222" s="21">
        <v>16000</v>
      </c>
      <c r="K222" s="2" t="s">
        <v>4</v>
      </c>
      <c r="L222" s="2"/>
      <c r="M222" s="22">
        <f t="shared" si="54"/>
        <v>0</v>
      </c>
      <c r="N222" s="5">
        <f t="shared" si="55"/>
        <v>0</v>
      </c>
    </row>
    <row r="223" spans="1:14" ht="199.95" customHeight="1" outlineLevel="1" x14ac:dyDescent="0.25">
      <c r="A223" s="107">
        <v>219</v>
      </c>
      <c r="B223" s="27" t="s">
        <v>1472</v>
      </c>
      <c r="C223" s="109"/>
      <c r="D223" s="2" t="s">
        <v>1476</v>
      </c>
      <c r="E223" s="109"/>
      <c r="F223" s="2" t="s">
        <v>102</v>
      </c>
      <c r="G223" s="30">
        <f t="shared" si="40"/>
        <v>38304</v>
      </c>
      <c r="H223" s="19">
        <v>28800</v>
      </c>
      <c r="I223" s="20">
        <f t="shared" si="51"/>
        <v>25299.999999999996</v>
      </c>
      <c r="J223" s="21">
        <v>22000</v>
      </c>
      <c r="K223" s="2" t="s">
        <v>4</v>
      </c>
      <c r="L223" s="2"/>
      <c r="M223" s="22">
        <f t="shared" si="54"/>
        <v>0</v>
      </c>
      <c r="N223" s="5">
        <f t="shared" si="55"/>
        <v>0</v>
      </c>
    </row>
    <row r="224" spans="1:14" ht="199.95" customHeight="1" outlineLevel="1" x14ac:dyDescent="0.25">
      <c r="A224" s="107">
        <v>220</v>
      </c>
      <c r="B224" s="27" t="s">
        <v>1466</v>
      </c>
      <c r="C224" s="108" t="s">
        <v>1469</v>
      </c>
      <c r="D224" s="2" t="s">
        <v>1477</v>
      </c>
      <c r="E224" s="108"/>
      <c r="F224" s="2" t="s">
        <v>102</v>
      </c>
      <c r="G224" s="30">
        <f t="shared" si="40"/>
        <v>32186</v>
      </c>
      <c r="H224" s="19">
        <v>24200</v>
      </c>
      <c r="I224" s="20">
        <f t="shared" si="51"/>
        <v>20700</v>
      </c>
      <c r="J224" s="21">
        <v>18000</v>
      </c>
      <c r="K224" s="2" t="s">
        <v>4</v>
      </c>
      <c r="L224" s="2"/>
      <c r="M224" s="22">
        <f t="shared" si="54"/>
        <v>0</v>
      </c>
      <c r="N224" s="5">
        <f t="shared" si="55"/>
        <v>0</v>
      </c>
    </row>
    <row r="225" spans="1:14" ht="199.95" customHeight="1" outlineLevel="1" x14ac:dyDescent="0.25">
      <c r="A225" s="107">
        <v>221</v>
      </c>
      <c r="B225" s="27" t="s">
        <v>1467</v>
      </c>
      <c r="C225" s="110"/>
      <c r="D225" s="2" t="s">
        <v>1478</v>
      </c>
      <c r="E225" s="110"/>
      <c r="F225" s="2" t="s">
        <v>102</v>
      </c>
      <c r="G225" s="30">
        <f t="shared" si="40"/>
        <v>33715.5</v>
      </c>
      <c r="H225" s="19">
        <v>25350</v>
      </c>
      <c r="I225" s="20">
        <f t="shared" si="51"/>
        <v>21850</v>
      </c>
      <c r="J225" s="21">
        <v>19000</v>
      </c>
      <c r="K225" s="2" t="s">
        <v>4</v>
      </c>
      <c r="L225" s="2"/>
      <c r="M225" s="22">
        <f t="shared" si="54"/>
        <v>0</v>
      </c>
      <c r="N225" s="5">
        <f t="shared" si="55"/>
        <v>0</v>
      </c>
    </row>
    <row r="226" spans="1:14" ht="199.95" customHeight="1" outlineLevel="1" x14ac:dyDescent="0.25">
      <c r="A226" s="107">
        <v>222</v>
      </c>
      <c r="B226" s="27" t="s">
        <v>1468</v>
      </c>
      <c r="C226" s="109"/>
      <c r="D226" s="2" t="s">
        <v>1479</v>
      </c>
      <c r="E226" s="109"/>
      <c r="F226" s="2" t="s">
        <v>102</v>
      </c>
      <c r="G226" s="30">
        <f t="shared" si="40"/>
        <v>44422</v>
      </c>
      <c r="H226" s="19">
        <v>33400</v>
      </c>
      <c r="I226" s="20">
        <f t="shared" si="51"/>
        <v>29899.999999999996</v>
      </c>
      <c r="J226" s="21">
        <v>26000</v>
      </c>
      <c r="K226" s="2" t="s">
        <v>4</v>
      </c>
      <c r="L226" s="2"/>
      <c r="M226" s="22">
        <f t="shared" si="54"/>
        <v>0</v>
      </c>
      <c r="N226" s="5">
        <f t="shared" si="55"/>
        <v>0</v>
      </c>
    </row>
    <row r="227" spans="1:14" ht="199.95" customHeight="1" outlineLevel="1" x14ac:dyDescent="0.25">
      <c r="A227" s="107">
        <v>223</v>
      </c>
      <c r="B227" s="27" t="s">
        <v>466</v>
      </c>
      <c r="C227" s="123" t="s">
        <v>453</v>
      </c>
      <c r="D227" s="2" t="s">
        <v>1480</v>
      </c>
      <c r="E227" s="108"/>
      <c r="F227" s="2" t="s">
        <v>102</v>
      </c>
      <c r="G227" s="30">
        <f t="shared" si="40"/>
        <v>30590</v>
      </c>
      <c r="H227" s="19">
        <v>23000</v>
      </c>
      <c r="I227" s="20">
        <f t="shared" si="51"/>
        <v>18400</v>
      </c>
      <c r="J227" s="21">
        <v>16000</v>
      </c>
      <c r="K227" s="2" t="s">
        <v>4</v>
      </c>
      <c r="L227" s="2"/>
      <c r="M227" s="22">
        <f t="shared" si="52"/>
        <v>0</v>
      </c>
      <c r="N227" s="5">
        <f t="shared" si="53"/>
        <v>0</v>
      </c>
    </row>
    <row r="228" spans="1:14" ht="199.95" customHeight="1" outlineLevel="1" x14ac:dyDescent="0.25">
      <c r="A228" s="107">
        <v>224</v>
      </c>
      <c r="B228" s="27" t="s">
        <v>465</v>
      </c>
      <c r="C228" s="124"/>
      <c r="D228" s="2" t="s">
        <v>1481</v>
      </c>
      <c r="E228" s="110"/>
      <c r="F228" s="2" t="s">
        <v>102</v>
      </c>
      <c r="G228" s="30">
        <f t="shared" si="40"/>
        <v>33250</v>
      </c>
      <c r="H228" s="19">
        <v>25000</v>
      </c>
      <c r="I228" s="20">
        <f t="shared" si="51"/>
        <v>19550</v>
      </c>
      <c r="J228" s="21">
        <v>17000</v>
      </c>
      <c r="K228" s="2" t="s">
        <v>4</v>
      </c>
      <c r="L228" s="2"/>
      <c r="M228" s="22">
        <f t="shared" si="52"/>
        <v>0</v>
      </c>
      <c r="N228" s="5">
        <f t="shared" si="53"/>
        <v>0</v>
      </c>
    </row>
    <row r="229" spans="1:14" ht="199.95" customHeight="1" outlineLevel="1" x14ac:dyDescent="0.25">
      <c r="A229" s="107">
        <v>225</v>
      </c>
      <c r="B229" s="27" t="s">
        <v>464</v>
      </c>
      <c r="C229" s="124"/>
      <c r="D229" s="2" t="s">
        <v>1482</v>
      </c>
      <c r="E229" s="110"/>
      <c r="F229" s="2" t="s">
        <v>102</v>
      </c>
      <c r="G229" s="30">
        <f t="shared" si="40"/>
        <v>34580</v>
      </c>
      <c r="H229" s="19">
        <v>26000</v>
      </c>
      <c r="I229" s="20">
        <f t="shared" si="51"/>
        <v>20700</v>
      </c>
      <c r="J229" s="21">
        <v>18000</v>
      </c>
      <c r="K229" s="2" t="s">
        <v>4</v>
      </c>
      <c r="L229" s="2"/>
      <c r="M229" s="22">
        <f t="shared" si="52"/>
        <v>0</v>
      </c>
      <c r="N229" s="5">
        <f t="shared" si="53"/>
        <v>0</v>
      </c>
    </row>
    <row r="230" spans="1:14" ht="199.95" customHeight="1" outlineLevel="1" x14ac:dyDescent="0.25">
      <c r="A230" s="107">
        <v>226</v>
      </c>
      <c r="B230" s="27" t="s">
        <v>463</v>
      </c>
      <c r="C230" s="124"/>
      <c r="D230" s="2" t="s">
        <v>1483</v>
      </c>
      <c r="E230" s="109"/>
      <c r="F230" s="2" t="s">
        <v>102</v>
      </c>
      <c r="G230" s="30">
        <f t="shared" si="40"/>
        <v>43890</v>
      </c>
      <c r="H230" s="19">
        <v>33000</v>
      </c>
      <c r="I230" s="20">
        <f t="shared" si="51"/>
        <v>26449.999999999996</v>
      </c>
      <c r="J230" s="21">
        <v>23000</v>
      </c>
      <c r="K230" s="2" t="s">
        <v>4</v>
      </c>
      <c r="L230" s="2"/>
      <c r="M230" s="22">
        <f t="shared" si="52"/>
        <v>0</v>
      </c>
      <c r="N230" s="5">
        <f t="shared" si="53"/>
        <v>0</v>
      </c>
    </row>
    <row r="231" spans="1:14" ht="199.95" customHeight="1" outlineLevel="1" x14ac:dyDescent="0.25">
      <c r="A231" s="107">
        <v>227</v>
      </c>
      <c r="B231" s="27" t="s">
        <v>516</v>
      </c>
      <c r="C231" s="124"/>
      <c r="D231" s="2" t="s">
        <v>1484</v>
      </c>
      <c r="E231" s="108"/>
      <c r="F231" s="2" t="s">
        <v>102</v>
      </c>
      <c r="G231" s="30">
        <f t="shared" si="40"/>
        <v>47215</v>
      </c>
      <c r="H231" s="19">
        <v>35500</v>
      </c>
      <c r="I231" s="20">
        <f t="shared" si="51"/>
        <v>28174.999999999996</v>
      </c>
      <c r="J231" s="21">
        <v>24500</v>
      </c>
      <c r="K231" s="2" t="s">
        <v>4</v>
      </c>
      <c r="L231" s="2"/>
      <c r="M231" s="22">
        <f t="shared" si="52"/>
        <v>0</v>
      </c>
      <c r="N231" s="5">
        <f t="shared" si="53"/>
        <v>0</v>
      </c>
    </row>
    <row r="232" spans="1:14" ht="199.95" customHeight="1" outlineLevel="1" x14ac:dyDescent="0.25">
      <c r="A232" s="107">
        <v>228</v>
      </c>
      <c r="B232" s="27" t="s">
        <v>517</v>
      </c>
      <c r="C232" s="124"/>
      <c r="D232" s="2" t="s">
        <v>1485</v>
      </c>
      <c r="E232" s="110"/>
      <c r="F232" s="2" t="s">
        <v>102</v>
      </c>
      <c r="G232" s="30">
        <f t="shared" si="40"/>
        <v>43225</v>
      </c>
      <c r="H232" s="19">
        <v>32500</v>
      </c>
      <c r="I232" s="20">
        <f t="shared" si="51"/>
        <v>25874.999999999996</v>
      </c>
      <c r="J232" s="21">
        <v>22500</v>
      </c>
      <c r="K232" s="2" t="s">
        <v>4</v>
      </c>
      <c r="L232" s="2"/>
      <c r="M232" s="22">
        <f t="shared" si="52"/>
        <v>0</v>
      </c>
      <c r="N232" s="5">
        <f t="shared" si="53"/>
        <v>0</v>
      </c>
    </row>
    <row r="233" spans="1:14" ht="199.95" customHeight="1" outlineLevel="1" x14ac:dyDescent="0.25">
      <c r="A233" s="107">
        <v>229</v>
      </c>
      <c r="B233" s="27" t="s">
        <v>518</v>
      </c>
      <c r="C233" s="124"/>
      <c r="D233" s="2" t="s">
        <v>1486</v>
      </c>
      <c r="E233" s="110"/>
      <c r="F233" s="2" t="s">
        <v>102</v>
      </c>
      <c r="G233" s="30">
        <f t="shared" si="40"/>
        <v>52535</v>
      </c>
      <c r="H233" s="19">
        <v>39500</v>
      </c>
      <c r="I233" s="20">
        <f t="shared" si="51"/>
        <v>31624.999999999996</v>
      </c>
      <c r="J233" s="21">
        <v>27500</v>
      </c>
      <c r="K233" s="2" t="s">
        <v>4</v>
      </c>
      <c r="L233" s="2"/>
      <c r="M233" s="22">
        <f t="shared" si="52"/>
        <v>0</v>
      </c>
      <c r="N233" s="5">
        <f t="shared" si="53"/>
        <v>0</v>
      </c>
    </row>
    <row r="234" spans="1:14" ht="199.95" customHeight="1" x14ac:dyDescent="0.25">
      <c r="A234" s="107">
        <v>230</v>
      </c>
      <c r="B234" s="32" t="s">
        <v>1137</v>
      </c>
      <c r="C234" s="124"/>
      <c r="D234" s="4" t="s">
        <v>1487</v>
      </c>
      <c r="E234" s="122"/>
      <c r="F234" s="4" t="s">
        <v>102</v>
      </c>
      <c r="G234" s="33">
        <f t="shared" si="40"/>
        <v>60515</v>
      </c>
      <c r="H234" s="34">
        <v>45500</v>
      </c>
      <c r="I234" s="20">
        <f t="shared" si="51"/>
        <v>36225</v>
      </c>
      <c r="J234" s="36">
        <v>31500</v>
      </c>
      <c r="K234" s="4" t="s">
        <v>4</v>
      </c>
      <c r="L234" s="4"/>
      <c r="M234" s="22">
        <f t="shared" si="52"/>
        <v>0</v>
      </c>
      <c r="N234" s="37">
        <f t="shared" si="53"/>
        <v>0</v>
      </c>
    </row>
    <row r="235" spans="1:14" ht="286.8" customHeight="1" outlineLevel="1" x14ac:dyDescent="0.25">
      <c r="A235" s="107">
        <v>231</v>
      </c>
      <c r="B235" s="45" t="s">
        <v>1492</v>
      </c>
      <c r="C235" s="124"/>
      <c r="D235" s="4" t="s">
        <v>1499</v>
      </c>
      <c r="E235" s="50"/>
      <c r="F235" s="4" t="s">
        <v>102</v>
      </c>
      <c r="G235" s="46">
        <f t="shared" ref="G235" si="56">H235*1.33</f>
        <v>37905</v>
      </c>
      <c r="H235" s="47">
        <v>28500</v>
      </c>
      <c r="I235" s="35">
        <f t="shared" ref="I235" si="57">J235*1.15</f>
        <v>22885</v>
      </c>
      <c r="J235" s="48">
        <v>19900</v>
      </c>
      <c r="K235" s="4" t="s">
        <v>4</v>
      </c>
      <c r="L235" s="44"/>
      <c r="M235" s="22">
        <f t="shared" ref="M235" si="58">SUM(I235*L235)</f>
        <v>0</v>
      </c>
      <c r="N235" s="49">
        <f t="shared" ref="N235" si="59">SUM(J235*L235)</f>
        <v>0</v>
      </c>
    </row>
    <row r="236" spans="1:14" ht="124.2" customHeight="1" outlineLevel="1" x14ac:dyDescent="0.25">
      <c r="A236" s="107">
        <v>232</v>
      </c>
      <c r="B236" s="45" t="s">
        <v>477</v>
      </c>
      <c r="C236" s="124"/>
      <c r="D236" s="4" t="s">
        <v>1488</v>
      </c>
      <c r="E236" s="121"/>
      <c r="F236" s="4" t="s">
        <v>102</v>
      </c>
      <c r="G236" s="46">
        <f t="shared" si="40"/>
        <v>31920</v>
      </c>
      <c r="H236" s="47">
        <v>24000</v>
      </c>
      <c r="I236" s="35">
        <f t="shared" si="51"/>
        <v>18400</v>
      </c>
      <c r="J236" s="48">
        <v>16000</v>
      </c>
      <c r="K236" s="4" t="s">
        <v>4</v>
      </c>
      <c r="L236" s="44"/>
      <c r="M236" s="22">
        <f t="shared" si="52"/>
        <v>0</v>
      </c>
      <c r="N236" s="49">
        <f t="shared" si="53"/>
        <v>0</v>
      </c>
    </row>
    <row r="237" spans="1:14" ht="127.8" customHeight="1" outlineLevel="1" x14ac:dyDescent="0.25">
      <c r="A237" s="107">
        <v>233</v>
      </c>
      <c r="B237" s="45" t="s">
        <v>478</v>
      </c>
      <c r="C237" s="124"/>
      <c r="D237" s="4" t="s">
        <v>1489</v>
      </c>
      <c r="E237" s="110"/>
      <c r="F237" s="4" t="s">
        <v>102</v>
      </c>
      <c r="G237" s="39">
        <f t="shared" si="40"/>
        <v>33250</v>
      </c>
      <c r="H237" s="40">
        <v>25000</v>
      </c>
      <c r="I237" s="41">
        <f t="shared" si="51"/>
        <v>19550</v>
      </c>
      <c r="J237" s="42">
        <v>17000</v>
      </c>
      <c r="K237" s="4" t="s">
        <v>4</v>
      </c>
      <c r="L237" s="38"/>
      <c r="M237" s="22">
        <f t="shared" si="52"/>
        <v>0</v>
      </c>
      <c r="N237" s="43">
        <f t="shared" si="53"/>
        <v>0</v>
      </c>
    </row>
    <row r="238" spans="1:14" ht="127.8" customHeight="1" x14ac:dyDescent="0.25">
      <c r="A238" s="107">
        <v>234</v>
      </c>
      <c r="B238" s="45" t="s">
        <v>479</v>
      </c>
      <c r="C238" s="124"/>
      <c r="D238" s="4" t="s">
        <v>1490</v>
      </c>
      <c r="E238" s="122"/>
      <c r="F238" s="4" t="s">
        <v>102</v>
      </c>
      <c r="G238" s="39">
        <f t="shared" si="40"/>
        <v>34580</v>
      </c>
      <c r="H238" s="40">
        <v>26000</v>
      </c>
      <c r="I238" s="41">
        <f t="shared" si="51"/>
        <v>20700</v>
      </c>
      <c r="J238" s="42">
        <v>18000</v>
      </c>
      <c r="K238" s="4" t="s">
        <v>4</v>
      </c>
      <c r="L238" s="38"/>
      <c r="M238" s="22">
        <f t="shared" si="52"/>
        <v>0</v>
      </c>
      <c r="N238" s="43">
        <f t="shared" si="53"/>
        <v>0</v>
      </c>
    </row>
    <row r="239" spans="1:14" ht="21" x14ac:dyDescent="0.25">
      <c r="A239" s="114"/>
      <c r="B239" s="115"/>
      <c r="C239" s="115"/>
      <c r="D239" s="115"/>
      <c r="E239" s="115"/>
      <c r="F239" s="115"/>
      <c r="G239" s="115"/>
      <c r="H239" s="115"/>
      <c r="I239" s="115"/>
      <c r="J239" s="115"/>
      <c r="K239" s="115"/>
      <c r="L239" s="115"/>
      <c r="M239" s="115"/>
      <c r="N239" s="115"/>
    </row>
    <row r="240" spans="1:14" ht="15.6" x14ac:dyDescent="0.3">
      <c r="L240" s="28" t="s">
        <v>315</v>
      </c>
      <c r="M240" s="29">
        <f>SUM(M96:M238,M4:M94)</f>
        <v>0</v>
      </c>
      <c r="N240" s="29">
        <f>SUM(N96:N238,N4:N94)</f>
        <v>0</v>
      </c>
    </row>
    <row r="242" spans="12:12" x14ac:dyDescent="0.25">
      <c r="L242" s="26"/>
    </row>
  </sheetData>
  <sheetProtection selectLockedCells="1" selectUnlockedCells="1"/>
  <mergeCells count="83">
    <mergeCell ref="C199:C201"/>
    <mergeCell ref="E218:E219"/>
    <mergeCell ref="C218:C219"/>
    <mergeCell ref="E227:E230"/>
    <mergeCell ref="E236:E238"/>
    <mergeCell ref="C227:C238"/>
    <mergeCell ref="E231:E234"/>
    <mergeCell ref="C206:C207"/>
    <mergeCell ref="E208:E209"/>
    <mergeCell ref="E212:E213"/>
    <mergeCell ref="C212:C213"/>
    <mergeCell ref="C208:C209"/>
    <mergeCell ref="E221:E223"/>
    <mergeCell ref="E224:E226"/>
    <mergeCell ref="C221:C223"/>
    <mergeCell ref="C224:C226"/>
    <mergeCell ref="C172:C181"/>
    <mergeCell ref="E172:E181"/>
    <mergeCell ref="C192:C193"/>
    <mergeCell ref="E196:E198"/>
    <mergeCell ref="C196:C198"/>
    <mergeCell ref="C160:C164"/>
    <mergeCell ref="E165:E166"/>
    <mergeCell ref="C165:C166"/>
    <mergeCell ref="E160:E164"/>
    <mergeCell ref="C167:C171"/>
    <mergeCell ref="E167:E171"/>
    <mergeCell ref="C130:C135"/>
    <mergeCell ref="C136:C137"/>
    <mergeCell ref="E136:E137"/>
    <mergeCell ref="C138:C151"/>
    <mergeCell ref="C152:C159"/>
    <mergeCell ref="C81:C86"/>
    <mergeCell ref="C109:C112"/>
    <mergeCell ref="E109:E112"/>
    <mergeCell ref="C113:C116"/>
    <mergeCell ref="E113:E116"/>
    <mergeCell ref="C105:C108"/>
    <mergeCell ref="C97:C100"/>
    <mergeCell ref="C101:C104"/>
    <mergeCell ref="A239:N239"/>
    <mergeCell ref="A1:N1"/>
    <mergeCell ref="A3:N3"/>
    <mergeCell ref="A95:N95"/>
    <mergeCell ref="E25:E28"/>
    <mergeCell ref="E29:E30"/>
    <mergeCell ref="E31:E32"/>
    <mergeCell ref="E41:E46"/>
    <mergeCell ref="E51:E54"/>
    <mergeCell ref="E55:E58"/>
    <mergeCell ref="E65:E66"/>
    <mergeCell ref="E69:E72"/>
    <mergeCell ref="E73:E76"/>
    <mergeCell ref="E77:E80"/>
    <mergeCell ref="E81:E83"/>
    <mergeCell ref="C21:C23"/>
    <mergeCell ref="D33:D34"/>
    <mergeCell ref="E60:E62"/>
    <mergeCell ref="C60:C62"/>
    <mergeCell ref="E33:E34"/>
    <mergeCell ref="D35:D36"/>
    <mergeCell ref="E35:E38"/>
    <mergeCell ref="C35:C38"/>
    <mergeCell ref="D37:D38"/>
    <mergeCell ref="C25:C28"/>
    <mergeCell ref="C77:C80"/>
    <mergeCell ref="C41:C46"/>
    <mergeCell ref="C51:C54"/>
    <mergeCell ref="C39:C40"/>
    <mergeCell ref="C33:C34"/>
    <mergeCell ref="C69:C76"/>
    <mergeCell ref="E67:E68"/>
    <mergeCell ref="E215:E216"/>
    <mergeCell ref="E206:E207"/>
    <mergeCell ref="E192:E193"/>
    <mergeCell ref="E128:E129"/>
    <mergeCell ref="E125:E126"/>
    <mergeCell ref="E105:E108"/>
    <mergeCell ref="E130:E135"/>
    <mergeCell ref="E84:E86"/>
    <mergeCell ref="E97:E100"/>
    <mergeCell ref="E101:E104"/>
    <mergeCell ref="E117:E118"/>
  </mergeCells>
  <pageMargins left="0" right="0" top="0" bottom="0" header="0.31496062992126" footer="0.31496062992126"/>
  <pageSetup paperSize="9" scale="45"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4"/>
  <sheetViews>
    <sheetView topLeftCell="A28" zoomScale="40" zoomScaleNormal="40" workbookViewId="0">
      <selection activeCell="C29" sqref="C29"/>
    </sheetView>
  </sheetViews>
  <sheetFormatPr defaultRowHeight="14.4" x14ac:dyDescent="0.3"/>
  <cols>
    <col min="1" max="1" width="17.44140625" customWidth="1"/>
    <col min="2" max="2" width="39.44140625" customWidth="1"/>
    <col min="3" max="3" width="36.44140625" customWidth="1"/>
    <col min="4" max="4" width="33.5546875" customWidth="1"/>
    <col min="5" max="5" width="36.44140625" customWidth="1"/>
    <col min="6" max="6" width="46.5546875" customWidth="1"/>
    <col min="7" max="8" width="15.33203125" customWidth="1"/>
    <col min="9" max="9" width="15.6640625" customWidth="1"/>
    <col min="10" max="11" width="15.44140625" customWidth="1"/>
    <col min="12" max="12" width="15.5546875" customWidth="1"/>
    <col min="13" max="13" width="20.44140625" customWidth="1"/>
    <col min="14" max="15" width="15.33203125" customWidth="1"/>
  </cols>
  <sheetData>
    <row r="1" spans="1:15" ht="14.4" customHeight="1" x14ac:dyDescent="0.3">
      <c r="A1" s="116" t="s">
        <v>513</v>
      </c>
      <c r="B1" s="117"/>
      <c r="C1" s="117"/>
      <c r="D1" s="117"/>
      <c r="E1" s="117"/>
      <c r="F1" s="117"/>
      <c r="G1" s="117"/>
      <c r="H1" s="117"/>
      <c r="I1" s="117"/>
      <c r="J1" s="117"/>
      <c r="K1" s="117"/>
      <c r="L1" s="117"/>
      <c r="M1" s="117"/>
      <c r="N1" s="118"/>
      <c r="O1" s="118"/>
    </row>
    <row r="2" spans="1:15" ht="69" x14ac:dyDescent="0.3">
      <c r="A2" s="2"/>
      <c r="B2" s="79" t="s">
        <v>0</v>
      </c>
      <c r="C2" s="79" t="s">
        <v>23</v>
      </c>
      <c r="D2" s="79" t="s">
        <v>31</v>
      </c>
      <c r="E2" s="79" t="s">
        <v>1</v>
      </c>
      <c r="F2" s="79" t="s">
        <v>1</v>
      </c>
      <c r="G2" s="2" t="s">
        <v>101</v>
      </c>
      <c r="H2" s="31" t="s">
        <v>397</v>
      </c>
      <c r="I2" s="2" t="s">
        <v>24</v>
      </c>
      <c r="J2" s="2" t="s">
        <v>600</v>
      </c>
      <c r="K2" s="78" t="s">
        <v>599</v>
      </c>
      <c r="L2" s="3" t="s">
        <v>2</v>
      </c>
      <c r="M2" s="2" t="s">
        <v>3</v>
      </c>
      <c r="N2" s="2" t="s">
        <v>598</v>
      </c>
      <c r="O2" s="2" t="s">
        <v>597</v>
      </c>
    </row>
    <row r="3" spans="1:15" ht="21" customHeight="1" x14ac:dyDescent="0.3">
      <c r="A3" s="125" t="s">
        <v>596</v>
      </c>
      <c r="B3" s="126"/>
      <c r="C3" s="126"/>
      <c r="D3" s="126"/>
      <c r="E3" s="126"/>
      <c r="F3" s="126"/>
      <c r="G3" s="126"/>
      <c r="H3" s="126"/>
      <c r="I3" s="126"/>
      <c r="J3" s="126"/>
      <c r="K3" s="126"/>
      <c r="L3" s="126"/>
      <c r="M3" s="126"/>
      <c r="N3" s="126"/>
      <c r="O3" s="127"/>
    </row>
    <row r="4" spans="1:15" ht="229.95" customHeight="1" x14ac:dyDescent="0.3">
      <c r="A4" s="50">
        <v>1</v>
      </c>
      <c r="B4" s="77" t="s">
        <v>595</v>
      </c>
      <c r="C4" s="76" t="s">
        <v>588</v>
      </c>
      <c r="D4" s="76" t="s">
        <v>594</v>
      </c>
      <c r="E4" s="75"/>
      <c r="F4" s="51"/>
      <c r="G4" s="2" t="s">
        <v>551</v>
      </c>
      <c r="H4" s="74">
        <f t="shared" ref="H4:H32" si="0">I4*1.25</f>
        <v>386.75</v>
      </c>
      <c r="I4" s="19">
        <f t="shared" ref="I4:I32" si="1">K4*1.7</f>
        <v>309.39999999999998</v>
      </c>
      <c r="J4" s="73">
        <f t="shared" ref="J4:J32" si="2">K4*1.15</f>
        <v>209.29999999999998</v>
      </c>
      <c r="K4" s="72">
        <v>182</v>
      </c>
      <c r="L4" s="51" t="s">
        <v>4</v>
      </c>
      <c r="M4" s="65"/>
      <c r="N4" s="71">
        <f t="shared" ref="N4:N32" si="3">SUM(J4*M4)</f>
        <v>0</v>
      </c>
      <c r="O4" s="70">
        <f t="shared" ref="O4:O32" si="4">SUM(K4*M4)</f>
        <v>0</v>
      </c>
    </row>
    <row r="5" spans="1:15" ht="229.95" customHeight="1" x14ac:dyDescent="0.3">
      <c r="A5" s="4">
        <v>2</v>
      </c>
      <c r="B5" s="69" t="s">
        <v>593</v>
      </c>
      <c r="C5" s="7" t="s">
        <v>588</v>
      </c>
      <c r="D5" s="7" t="s">
        <v>592</v>
      </c>
      <c r="E5" s="68"/>
      <c r="F5" s="2"/>
      <c r="G5" s="2" t="s">
        <v>551</v>
      </c>
      <c r="H5" s="67">
        <f t="shared" si="0"/>
        <v>444.125</v>
      </c>
      <c r="I5" s="19">
        <f t="shared" si="1"/>
        <v>355.3</v>
      </c>
      <c r="J5" s="20">
        <f t="shared" si="2"/>
        <v>240.35</v>
      </c>
      <c r="K5" s="66">
        <v>209</v>
      </c>
      <c r="L5" s="2" t="s">
        <v>4</v>
      </c>
      <c r="M5" s="23"/>
      <c r="N5" s="22">
        <f t="shared" si="3"/>
        <v>0</v>
      </c>
      <c r="O5" s="5">
        <f t="shared" si="4"/>
        <v>0</v>
      </c>
    </row>
    <row r="6" spans="1:15" ht="229.95" customHeight="1" x14ac:dyDescent="0.3">
      <c r="A6" s="4">
        <v>3</v>
      </c>
      <c r="B6" s="69" t="s">
        <v>591</v>
      </c>
      <c r="C6" s="7" t="s">
        <v>588</v>
      </c>
      <c r="D6" s="7" t="s">
        <v>590</v>
      </c>
      <c r="E6" s="68"/>
      <c r="F6" s="2"/>
      <c r="G6" s="2" t="s">
        <v>551</v>
      </c>
      <c r="H6" s="67">
        <f t="shared" si="0"/>
        <v>473.87499999999994</v>
      </c>
      <c r="I6" s="19">
        <f t="shared" si="1"/>
        <v>379.09999999999997</v>
      </c>
      <c r="J6" s="20">
        <f t="shared" si="2"/>
        <v>256.45</v>
      </c>
      <c r="K6" s="66">
        <v>223</v>
      </c>
      <c r="L6" s="2" t="s">
        <v>4</v>
      </c>
      <c r="M6" s="65"/>
      <c r="N6" s="22">
        <f t="shared" si="3"/>
        <v>0</v>
      </c>
      <c r="O6" s="5">
        <f t="shared" si="4"/>
        <v>0</v>
      </c>
    </row>
    <row r="7" spans="1:15" ht="229.95" customHeight="1" x14ac:dyDescent="0.3">
      <c r="A7" s="4">
        <v>4</v>
      </c>
      <c r="B7" s="69" t="s">
        <v>589</v>
      </c>
      <c r="C7" s="7" t="s">
        <v>588</v>
      </c>
      <c r="D7" s="7" t="s">
        <v>587</v>
      </c>
      <c r="E7" s="68"/>
      <c r="F7" s="2"/>
      <c r="G7" s="2" t="s">
        <v>551</v>
      </c>
      <c r="H7" s="67">
        <f t="shared" si="0"/>
        <v>539.75</v>
      </c>
      <c r="I7" s="19">
        <f t="shared" si="1"/>
        <v>431.8</v>
      </c>
      <c r="J7" s="20">
        <f t="shared" si="2"/>
        <v>292.09999999999997</v>
      </c>
      <c r="K7" s="66">
        <v>254</v>
      </c>
      <c r="L7" s="2" t="s">
        <v>4</v>
      </c>
      <c r="M7" s="23"/>
      <c r="N7" s="22">
        <f t="shared" si="3"/>
        <v>0</v>
      </c>
      <c r="O7" s="5">
        <f t="shared" si="4"/>
        <v>0</v>
      </c>
    </row>
    <row r="8" spans="1:15" ht="229.95" customHeight="1" x14ac:dyDescent="0.3">
      <c r="A8" s="4">
        <v>5</v>
      </c>
      <c r="B8" s="69" t="s">
        <v>586</v>
      </c>
      <c r="C8" s="7" t="s">
        <v>581</v>
      </c>
      <c r="D8" s="7" t="s">
        <v>559</v>
      </c>
      <c r="E8" s="68"/>
      <c r="F8" s="2"/>
      <c r="G8" s="2" t="s">
        <v>551</v>
      </c>
      <c r="H8" s="67">
        <f t="shared" si="0"/>
        <v>350.625</v>
      </c>
      <c r="I8" s="19">
        <f t="shared" si="1"/>
        <v>280.5</v>
      </c>
      <c r="J8" s="20">
        <f t="shared" si="2"/>
        <v>189.74999999999997</v>
      </c>
      <c r="K8" s="66">
        <v>165</v>
      </c>
      <c r="L8" s="2" t="s">
        <v>4</v>
      </c>
      <c r="M8" s="65"/>
      <c r="N8" s="22">
        <f t="shared" si="3"/>
        <v>0</v>
      </c>
      <c r="O8" s="5">
        <f t="shared" si="4"/>
        <v>0</v>
      </c>
    </row>
    <row r="9" spans="1:15" ht="229.95" customHeight="1" x14ac:dyDescent="0.3">
      <c r="A9" s="4">
        <v>6</v>
      </c>
      <c r="B9" s="69" t="s">
        <v>585</v>
      </c>
      <c r="C9" s="7" t="s">
        <v>581</v>
      </c>
      <c r="D9" s="7" t="s">
        <v>555</v>
      </c>
      <c r="E9" s="68"/>
      <c r="F9" s="2"/>
      <c r="G9" s="2" t="s">
        <v>551</v>
      </c>
      <c r="H9" s="67">
        <f t="shared" si="0"/>
        <v>401.625</v>
      </c>
      <c r="I9" s="19">
        <f t="shared" si="1"/>
        <v>321.3</v>
      </c>
      <c r="J9" s="20">
        <f t="shared" si="2"/>
        <v>217.35</v>
      </c>
      <c r="K9" s="66">
        <v>189</v>
      </c>
      <c r="L9" s="2" t="s">
        <v>4</v>
      </c>
      <c r="M9" s="23"/>
      <c r="N9" s="22">
        <f t="shared" si="3"/>
        <v>0</v>
      </c>
      <c r="O9" s="5">
        <f t="shared" si="4"/>
        <v>0</v>
      </c>
    </row>
    <row r="10" spans="1:15" ht="229.95" customHeight="1" x14ac:dyDescent="0.3">
      <c r="A10" s="4">
        <v>7</v>
      </c>
      <c r="B10" s="69" t="s">
        <v>584</v>
      </c>
      <c r="C10" s="7" t="s">
        <v>581</v>
      </c>
      <c r="D10" s="7" t="s">
        <v>583</v>
      </c>
      <c r="E10" s="68"/>
      <c r="F10" s="2"/>
      <c r="G10" s="2" t="s">
        <v>551</v>
      </c>
      <c r="H10" s="67">
        <f t="shared" si="0"/>
        <v>467.5</v>
      </c>
      <c r="I10" s="19">
        <f t="shared" si="1"/>
        <v>374</v>
      </c>
      <c r="J10" s="20">
        <f t="shared" si="2"/>
        <v>252.99999999999997</v>
      </c>
      <c r="K10" s="66">
        <v>220</v>
      </c>
      <c r="L10" s="2" t="s">
        <v>4</v>
      </c>
      <c r="M10" s="65"/>
      <c r="N10" s="22">
        <f t="shared" si="3"/>
        <v>0</v>
      </c>
      <c r="O10" s="5">
        <f t="shared" si="4"/>
        <v>0</v>
      </c>
    </row>
    <row r="11" spans="1:15" ht="229.95" customHeight="1" x14ac:dyDescent="0.3">
      <c r="A11" s="4">
        <v>8</v>
      </c>
      <c r="B11" s="69" t="s">
        <v>582</v>
      </c>
      <c r="C11" s="7" t="s">
        <v>581</v>
      </c>
      <c r="D11" s="7" t="s">
        <v>580</v>
      </c>
      <c r="E11" s="68"/>
      <c r="F11" s="2"/>
      <c r="G11" s="2" t="s">
        <v>551</v>
      </c>
      <c r="H11" s="67">
        <f t="shared" si="0"/>
        <v>495.12499999999994</v>
      </c>
      <c r="I11" s="19">
        <f t="shared" si="1"/>
        <v>396.09999999999997</v>
      </c>
      <c r="J11" s="20">
        <f t="shared" si="2"/>
        <v>267.95</v>
      </c>
      <c r="K11" s="66">
        <v>233</v>
      </c>
      <c r="L11" s="2" t="s">
        <v>4</v>
      </c>
      <c r="M11" s="23"/>
      <c r="N11" s="22">
        <f t="shared" si="3"/>
        <v>0</v>
      </c>
      <c r="O11" s="5">
        <f t="shared" si="4"/>
        <v>0</v>
      </c>
    </row>
    <row r="12" spans="1:15" ht="229.95" customHeight="1" x14ac:dyDescent="0.3">
      <c r="A12" s="4">
        <v>9</v>
      </c>
      <c r="B12" s="69" t="s">
        <v>579</v>
      </c>
      <c r="C12" s="7" t="s">
        <v>569</v>
      </c>
      <c r="D12" s="7" t="s">
        <v>578</v>
      </c>
      <c r="E12" s="68"/>
      <c r="F12" s="2"/>
      <c r="G12" s="2" t="s">
        <v>551</v>
      </c>
      <c r="H12" s="67">
        <f t="shared" si="0"/>
        <v>367.62499999999994</v>
      </c>
      <c r="I12" s="19">
        <f t="shared" si="1"/>
        <v>294.09999999999997</v>
      </c>
      <c r="J12" s="20">
        <f t="shared" si="2"/>
        <v>198.95</v>
      </c>
      <c r="K12" s="66">
        <v>173</v>
      </c>
      <c r="L12" s="2" t="s">
        <v>4</v>
      </c>
      <c r="M12" s="65"/>
      <c r="N12" s="22">
        <f t="shared" si="3"/>
        <v>0</v>
      </c>
      <c r="O12" s="5">
        <f t="shared" si="4"/>
        <v>0</v>
      </c>
    </row>
    <row r="13" spans="1:15" ht="229.95" customHeight="1" x14ac:dyDescent="0.3">
      <c r="A13" s="4">
        <v>10</v>
      </c>
      <c r="B13" s="69" t="s">
        <v>577</v>
      </c>
      <c r="C13" s="7" t="s">
        <v>569</v>
      </c>
      <c r="D13" s="7" t="s">
        <v>576</v>
      </c>
      <c r="E13" s="68"/>
      <c r="F13" s="2"/>
      <c r="G13" s="2" t="s">
        <v>551</v>
      </c>
      <c r="H13" s="67">
        <f t="shared" si="0"/>
        <v>429.25</v>
      </c>
      <c r="I13" s="19">
        <f t="shared" si="1"/>
        <v>343.4</v>
      </c>
      <c r="J13" s="20">
        <f t="shared" si="2"/>
        <v>232.29999999999998</v>
      </c>
      <c r="K13" s="66">
        <v>202</v>
      </c>
      <c r="L13" s="2" t="s">
        <v>4</v>
      </c>
      <c r="M13" s="65"/>
      <c r="N13" s="22">
        <f t="shared" si="3"/>
        <v>0</v>
      </c>
      <c r="O13" s="5">
        <f t="shared" si="4"/>
        <v>0</v>
      </c>
    </row>
    <row r="14" spans="1:15" ht="229.95" customHeight="1" x14ac:dyDescent="0.3">
      <c r="A14" s="4">
        <v>11</v>
      </c>
      <c r="B14" s="69" t="s">
        <v>575</v>
      </c>
      <c r="C14" s="7" t="s">
        <v>569</v>
      </c>
      <c r="D14" s="7" t="s">
        <v>566</v>
      </c>
      <c r="E14" s="68"/>
      <c r="F14" s="2"/>
      <c r="G14" s="2" t="s">
        <v>551</v>
      </c>
      <c r="H14" s="67">
        <f t="shared" si="0"/>
        <v>490.875</v>
      </c>
      <c r="I14" s="19">
        <f t="shared" si="1"/>
        <v>392.7</v>
      </c>
      <c r="J14" s="20">
        <f t="shared" si="2"/>
        <v>265.64999999999998</v>
      </c>
      <c r="K14" s="66">
        <v>231</v>
      </c>
      <c r="L14" s="2" t="s">
        <v>4</v>
      </c>
      <c r="M14" s="65"/>
      <c r="N14" s="22">
        <f t="shared" si="3"/>
        <v>0</v>
      </c>
      <c r="O14" s="5">
        <f t="shared" si="4"/>
        <v>0</v>
      </c>
    </row>
    <row r="15" spans="1:15" ht="229.95" customHeight="1" x14ac:dyDescent="0.3">
      <c r="A15" s="4">
        <v>12</v>
      </c>
      <c r="B15" s="69" t="s">
        <v>574</v>
      </c>
      <c r="C15" s="7" t="s">
        <v>569</v>
      </c>
      <c r="D15" s="7" t="s">
        <v>573</v>
      </c>
      <c r="E15" s="68"/>
      <c r="F15" s="2"/>
      <c r="G15" s="2" t="s">
        <v>551</v>
      </c>
      <c r="H15" s="67">
        <f t="shared" si="0"/>
        <v>520.625</v>
      </c>
      <c r="I15" s="19">
        <f t="shared" si="1"/>
        <v>416.5</v>
      </c>
      <c r="J15" s="20">
        <f t="shared" si="2"/>
        <v>281.75</v>
      </c>
      <c r="K15" s="66">
        <v>245</v>
      </c>
      <c r="L15" s="2" t="s">
        <v>4</v>
      </c>
      <c r="M15" s="65"/>
      <c r="N15" s="22">
        <f t="shared" si="3"/>
        <v>0</v>
      </c>
      <c r="O15" s="5">
        <f t="shared" si="4"/>
        <v>0</v>
      </c>
    </row>
    <row r="16" spans="1:15" ht="229.95" customHeight="1" x14ac:dyDescent="0.3">
      <c r="A16" s="4">
        <v>13</v>
      </c>
      <c r="B16" s="69" t="s">
        <v>572</v>
      </c>
      <c r="C16" s="7" t="s">
        <v>569</v>
      </c>
      <c r="D16" s="7" t="s">
        <v>571</v>
      </c>
      <c r="E16" s="68"/>
      <c r="F16" s="2"/>
      <c r="G16" s="2" t="s">
        <v>551</v>
      </c>
      <c r="H16" s="67">
        <f t="shared" si="0"/>
        <v>588.625</v>
      </c>
      <c r="I16" s="19">
        <f t="shared" si="1"/>
        <v>470.9</v>
      </c>
      <c r="J16" s="20">
        <f t="shared" si="2"/>
        <v>318.54999999999995</v>
      </c>
      <c r="K16" s="66">
        <v>277</v>
      </c>
      <c r="L16" s="2" t="s">
        <v>4</v>
      </c>
      <c r="M16" s="65"/>
      <c r="N16" s="22">
        <f t="shared" si="3"/>
        <v>0</v>
      </c>
      <c r="O16" s="5">
        <f t="shared" si="4"/>
        <v>0</v>
      </c>
    </row>
    <row r="17" spans="1:15" ht="229.95" customHeight="1" x14ac:dyDescent="0.3">
      <c r="A17" s="4">
        <v>14</v>
      </c>
      <c r="B17" s="69" t="s">
        <v>570</v>
      </c>
      <c r="C17" s="7" t="s">
        <v>569</v>
      </c>
      <c r="D17" s="7" t="s">
        <v>568</v>
      </c>
      <c r="E17" s="68"/>
      <c r="F17" s="2"/>
      <c r="G17" s="2" t="s">
        <v>551</v>
      </c>
      <c r="H17" s="67">
        <f t="shared" si="0"/>
        <v>673.625</v>
      </c>
      <c r="I17" s="19">
        <f t="shared" si="1"/>
        <v>538.9</v>
      </c>
      <c r="J17" s="20">
        <f t="shared" si="2"/>
        <v>364.54999999999995</v>
      </c>
      <c r="K17" s="66">
        <v>317</v>
      </c>
      <c r="L17" s="2" t="s">
        <v>4</v>
      </c>
      <c r="M17" s="65"/>
      <c r="N17" s="22">
        <f t="shared" si="3"/>
        <v>0</v>
      </c>
      <c r="O17" s="5">
        <f t="shared" si="4"/>
        <v>0</v>
      </c>
    </row>
    <row r="18" spans="1:15" ht="229.95" customHeight="1" x14ac:dyDescent="0.3">
      <c r="A18" s="4">
        <v>15</v>
      </c>
      <c r="B18" s="69" t="s">
        <v>567</v>
      </c>
      <c r="C18" s="7" t="s">
        <v>562</v>
      </c>
      <c r="D18" s="7" t="s">
        <v>566</v>
      </c>
      <c r="E18" s="68"/>
      <c r="F18" s="2"/>
      <c r="G18" s="2" t="s">
        <v>551</v>
      </c>
      <c r="H18" s="67">
        <f t="shared" si="0"/>
        <v>490.875</v>
      </c>
      <c r="I18" s="19">
        <f t="shared" si="1"/>
        <v>392.7</v>
      </c>
      <c r="J18" s="20">
        <f t="shared" si="2"/>
        <v>265.64999999999998</v>
      </c>
      <c r="K18" s="66">
        <v>231</v>
      </c>
      <c r="L18" s="2" t="s">
        <v>4</v>
      </c>
      <c r="M18" s="65"/>
      <c r="N18" s="22">
        <f t="shared" si="3"/>
        <v>0</v>
      </c>
      <c r="O18" s="5">
        <f t="shared" si="4"/>
        <v>0</v>
      </c>
    </row>
    <row r="19" spans="1:15" ht="229.95" customHeight="1" x14ac:dyDescent="0.3">
      <c r="A19" s="4">
        <v>16</v>
      </c>
      <c r="B19" s="69" t="s">
        <v>565</v>
      </c>
      <c r="C19" s="7" t="s">
        <v>562</v>
      </c>
      <c r="D19" s="7" t="s">
        <v>564</v>
      </c>
      <c r="E19" s="68"/>
      <c r="F19" s="2"/>
      <c r="G19" s="2" t="s">
        <v>551</v>
      </c>
      <c r="H19" s="67">
        <f t="shared" si="0"/>
        <v>520.625</v>
      </c>
      <c r="I19" s="19">
        <f t="shared" si="1"/>
        <v>416.5</v>
      </c>
      <c r="J19" s="20">
        <f t="shared" si="2"/>
        <v>281.75</v>
      </c>
      <c r="K19" s="66">
        <v>245</v>
      </c>
      <c r="L19" s="2" t="s">
        <v>4</v>
      </c>
      <c r="M19" s="65"/>
      <c r="N19" s="22">
        <f t="shared" si="3"/>
        <v>0</v>
      </c>
      <c r="O19" s="5">
        <f t="shared" si="4"/>
        <v>0</v>
      </c>
    </row>
    <row r="20" spans="1:15" ht="229.95" customHeight="1" x14ac:dyDescent="0.3">
      <c r="A20" s="4">
        <v>17</v>
      </c>
      <c r="B20" s="69" t="s">
        <v>563</v>
      </c>
      <c r="C20" s="7" t="s">
        <v>562</v>
      </c>
      <c r="D20" s="7" t="s">
        <v>561</v>
      </c>
      <c r="E20" s="68"/>
      <c r="F20" s="2"/>
      <c r="G20" s="2" t="s">
        <v>551</v>
      </c>
      <c r="H20" s="67">
        <f t="shared" si="0"/>
        <v>588.625</v>
      </c>
      <c r="I20" s="19">
        <f t="shared" si="1"/>
        <v>470.9</v>
      </c>
      <c r="J20" s="20">
        <f t="shared" si="2"/>
        <v>318.54999999999995</v>
      </c>
      <c r="K20" s="66">
        <v>277</v>
      </c>
      <c r="L20" s="2" t="s">
        <v>4</v>
      </c>
      <c r="M20" s="65"/>
      <c r="N20" s="22">
        <f t="shared" si="3"/>
        <v>0</v>
      </c>
      <c r="O20" s="5">
        <f t="shared" si="4"/>
        <v>0</v>
      </c>
    </row>
    <row r="21" spans="1:15" ht="229.95" customHeight="1" x14ac:dyDescent="0.3">
      <c r="A21" s="4">
        <v>18</v>
      </c>
      <c r="B21" s="69" t="s">
        <v>560</v>
      </c>
      <c r="C21" s="7" t="s">
        <v>553</v>
      </c>
      <c r="D21" s="7" t="s">
        <v>559</v>
      </c>
      <c r="E21" s="68"/>
      <c r="F21" s="2"/>
      <c r="G21" s="2" t="s">
        <v>551</v>
      </c>
      <c r="H21" s="67">
        <f t="shared" si="0"/>
        <v>286.875</v>
      </c>
      <c r="I21" s="19">
        <f t="shared" si="1"/>
        <v>229.5</v>
      </c>
      <c r="J21" s="20">
        <f t="shared" si="2"/>
        <v>155.25</v>
      </c>
      <c r="K21" s="66">
        <v>135</v>
      </c>
      <c r="L21" s="2" t="s">
        <v>4</v>
      </c>
      <c r="M21" s="65"/>
      <c r="N21" s="22">
        <f t="shared" si="3"/>
        <v>0</v>
      </c>
      <c r="O21" s="5">
        <f t="shared" si="4"/>
        <v>0</v>
      </c>
    </row>
    <row r="22" spans="1:15" ht="229.95" customHeight="1" x14ac:dyDescent="0.3">
      <c r="A22" s="4">
        <v>19</v>
      </c>
      <c r="B22" s="69" t="s">
        <v>558</v>
      </c>
      <c r="C22" s="7" t="s">
        <v>553</v>
      </c>
      <c r="D22" s="7" t="s">
        <v>557</v>
      </c>
      <c r="E22" s="68"/>
      <c r="F22" s="2"/>
      <c r="G22" s="2" t="s">
        <v>551</v>
      </c>
      <c r="H22" s="67">
        <f t="shared" si="0"/>
        <v>340</v>
      </c>
      <c r="I22" s="19">
        <f t="shared" si="1"/>
        <v>272</v>
      </c>
      <c r="J22" s="20">
        <f t="shared" si="2"/>
        <v>184</v>
      </c>
      <c r="K22" s="66">
        <v>160</v>
      </c>
      <c r="L22" s="2" t="s">
        <v>4</v>
      </c>
      <c r="M22" s="23"/>
      <c r="N22" s="22">
        <f t="shared" si="3"/>
        <v>0</v>
      </c>
      <c r="O22" s="5">
        <f t="shared" si="4"/>
        <v>0</v>
      </c>
    </row>
    <row r="23" spans="1:15" ht="229.95" customHeight="1" x14ac:dyDescent="0.3">
      <c r="A23" s="4">
        <v>20</v>
      </c>
      <c r="B23" s="69" t="s">
        <v>556</v>
      </c>
      <c r="C23" s="7" t="s">
        <v>553</v>
      </c>
      <c r="D23" s="7" t="s">
        <v>555</v>
      </c>
      <c r="E23" s="68"/>
      <c r="F23" s="2"/>
      <c r="G23" s="2" t="s">
        <v>551</v>
      </c>
      <c r="H23" s="67">
        <f t="shared" si="0"/>
        <v>395.25</v>
      </c>
      <c r="I23" s="19">
        <f t="shared" si="1"/>
        <v>316.2</v>
      </c>
      <c r="J23" s="20">
        <f t="shared" si="2"/>
        <v>213.89999999999998</v>
      </c>
      <c r="K23" s="66">
        <v>186</v>
      </c>
      <c r="L23" s="2" t="s">
        <v>4</v>
      </c>
      <c r="M23" s="65"/>
      <c r="N23" s="22">
        <f t="shared" si="3"/>
        <v>0</v>
      </c>
      <c r="O23" s="5">
        <f t="shared" si="4"/>
        <v>0</v>
      </c>
    </row>
    <row r="24" spans="1:15" ht="229.95" customHeight="1" x14ac:dyDescent="0.3">
      <c r="A24" s="4">
        <v>21</v>
      </c>
      <c r="B24" s="69" t="s">
        <v>554</v>
      </c>
      <c r="C24" s="7" t="s">
        <v>553</v>
      </c>
      <c r="D24" s="7" t="s">
        <v>552</v>
      </c>
      <c r="E24" s="68"/>
      <c r="F24" s="2"/>
      <c r="G24" s="2" t="s">
        <v>551</v>
      </c>
      <c r="H24" s="67">
        <f t="shared" si="0"/>
        <v>461.125</v>
      </c>
      <c r="I24" s="19">
        <f t="shared" si="1"/>
        <v>368.9</v>
      </c>
      <c r="J24" s="20">
        <f t="shared" si="2"/>
        <v>249.54999999999998</v>
      </c>
      <c r="K24" s="66">
        <v>217</v>
      </c>
      <c r="L24" s="2" t="s">
        <v>4</v>
      </c>
      <c r="M24" s="23"/>
      <c r="N24" s="22">
        <f t="shared" si="3"/>
        <v>0</v>
      </c>
      <c r="O24" s="5">
        <f t="shared" si="4"/>
        <v>0</v>
      </c>
    </row>
    <row r="25" spans="1:15" ht="229.95" customHeight="1" x14ac:dyDescent="0.3">
      <c r="A25" s="4">
        <v>22</v>
      </c>
      <c r="B25" s="69" t="s">
        <v>550</v>
      </c>
      <c r="C25" s="7" t="s">
        <v>541</v>
      </c>
      <c r="D25" s="7" t="s">
        <v>549</v>
      </c>
      <c r="E25" s="68"/>
      <c r="F25" s="2"/>
      <c r="G25" s="2" t="s">
        <v>532</v>
      </c>
      <c r="H25" s="67">
        <f t="shared" si="0"/>
        <v>174.25</v>
      </c>
      <c r="I25" s="19">
        <f t="shared" si="1"/>
        <v>139.4</v>
      </c>
      <c r="J25" s="20">
        <f t="shared" si="2"/>
        <v>94.3</v>
      </c>
      <c r="K25" s="66">
        <v>82</v>
      </c>
      <c r="L25" s="2" t="s">
        <v>4</v>
      </c>
      <c r="M25" s="65"/>
      <c r="N25" s="22">
        <f t="shared" si="3"/>
        <v>0</v>
      </c>
      <c r="O25" s="5">
        <f t="shared" si="4"/>
        <v>0</v>
      </c>
    </row>
    <row r="26" spans="1:15" ht="229.95" customHeight="1" x14ac:dyDescent="0.3">
      <c r="A26" s="4">
        <v>23</v>
      </c>
      <c r="B26" s="69" t="s">
        <v>548</v>
      </c>
      <c r="C26" s="7" t="s">
        <v>541</v>
      </c>
      <c r="D26" s="7" t="s">
        <v>547</v>
      </c>
      <c r="E26" s="68"/>
      <c r="F26" s="2"/>
      <c r="G26" s="2" t="s">
        <v>532</v>
      </c>
      <c r="H26" s="67">
        <f t="shared" si="0"/>
        <v>199.74999999999997</v>
      </c>
      <c r="I26" s="19">
        <f t="shared" si="1"/>
        <v>159.79999999999998</v>
      </c>
      <c r="J26" s="20">
        <f t="shared" si="2"/>
        <v>108.1</v>
      </c>
      <c r="K26" s="66">
        <v>94</v>
      </c>
      <c r="L26" s="2" t="s">
        <v>4</v>
      </c>
      <c r="M26" s="23"/>
      <c r="N26" s="22">
        <f t="shared" si="3"/>
        <v>0</v>
      </c>
      <c r="O26" s="5">
        <f t="shared" si="4"/>
        <v>0</v>
      </c>
    </row>
    <row r="27" spans="1:15" ht="229.95" customHeight="1" x14ac:dyDescent="0.3">
      <c r="A27" s="4">
        <v>24</v>
      </c>
      <c r="B27" s="69" t="s">
        <v>546</v>
      </c>
      <c r="C27" s="7" t="s">
        <v>541</v>
      </c>
      <c r="D27" s="7" t="s">
        <v>545</v>
      </c>
      <c r="E27" s="68"/>
      <c r="F27" s="2"/>
      <c r="G27" s="2" t="s">
        <v>532</v>
      </c>
      <c r="H27" s="67">
        <f t="shared" si="0"/>
        <v>284.75</v>
      </c>
      <c r="I27" s="19">
        <f t="shared" si="1"/>
        <v>227.79999999999998</v>
      </c>
      <c r="J27" s="20">
        <f t="shared" si="2"/>
        <v>154.1</v>
      </c>
      <c r="K27" s="66">
        <v>134</v>
      </c>
      <c r="L27" s="2" t="s">
        <v>4</v>
      </c>
      <c r="M27" s="65"/>
      <c r="N27" s="22">
        <f t="shared" si="3"/>
        <v>0</v>
      </c>
      <c r="O27" s="5">
        <f t="shared" si="4"/>
        <v>0</v>
      </c>
    </row>
    <row r="28" spans="1:15" ht="229.95" customHeight="1" x14ac:dyDescent="0.3">
      <c r="A28" s="4">
        <v>25</v>
      </c>
      <c r="B28" s="69" t="s">
        <v>544</v>
      </c>
      <c r="C28" s="7" t="s">
        <v>541</v>
      </c>
      <c r="D28" s="7" t="s">
        <v>543</v>
      </c>
      <c r="E28" s="68"/>
      <c r="F28" s="2"/>
      <c r="G28" s="2" t="s">
        <v>532</v>
      </c>
      <c r="H28" s="67">
        <f t="shared" si="0"/>
        <v>314.5</v>
      </c>
      <c r="I28" s="19">
        <f t="shared" si="1"/>
        <v>251.6</v>
      </c>
      <c r="J28" s="20">
        <f t="shared" si="2"/>
        <v>170.2</v>
      </c>
      <c r="K28" s="66">
        <v>148</v>
      </c>
      <c r="L28" s="2" t="s">
        <v>4</v>
      </c>
      <c r="M28" s="23"/>
      <c r="N28" s="22">
        <f t="shared" si="3"/>
        <v>0</v>
      </c>
      <c r="O28" s="5">
        <f t="shared" si="4"/>
        <v>0</v>
      </c>
    </row>
    <row r="29" spans="1:15" ht="229.95" customHeight="1" x14ac:dyDescent="0.3">
      <c r="A29" s="4">
        <v>26</v>
      </c>
      <c r="B29" s="69" t="s">
        <v>542</v>
      </c>
      <c r="C29" s="7" t="s">
        <v>541</v>
      </c>
      <c r="D29" s="7" t="s">
        <v>540</v>
      </c>
      <c r="E29" s="68"/>
      <c r="F29" s="2"/>
      <c r="G29" s="2" t="s">
        <v>532</v>
      </c>
      <c r="H29" s="67">
        <f t="shared" si="0"/>
        <v>182.75</v>
      </c>
      <c r="I29" s="19">
        <f t="shared" si="1"/>
        <v>146.19999999999999</v>
      </c>
      <c r="J29" s="20">
        <f t="shared" si="2"/>
        <v>98.899999999999991</v>
      </c>
      <c r="K29" s="66">
        <v>86</v>
      </c>
      <c r="L29" s="2" t="s">
        <v>4</v>
      </c>
      <c r="M29" s="65"/>
      <c r="N29" s="22">
        <f t="shared" si="3"/>
        <v>0</v>
      </c>
      <c r="O29" s="5">
        <f t="shared" si="4"/>
        <v>0</v>
      </c>
    </row>
    <row r="30" spans="1:15" ht="229.95" customHeight="1" x14ac:dyDescent="0.3">
      <c r="A30" s="4">
        <v>27</v>
      </c>
      <c r="B30" s="69" t="s">
        <v>539</v>
      </c>
      <c r="C30" s="7" t="s">
        <v>534</v>
      </c>
      <c r="D30" s="7" t="s">
        <v>538</v>
      </c>
      <c r="E30" s="68"/>
      <c r="F30" s="2"/>
      <c r="G30" s="2" t="s">
        <v>532</v>
      </c>
      <c r="H30" s="67">
        <f t="shared" si="0"/>
        <v>246.5</v>
      </c>
      <c r="I30" s="19">
        <f t="shared" si="1"/>
        <v>197.2</v>
      </c>
      <c r="J30" s="20">
        <f t="shared" si="2"/>
        <v>133.39999999999998</v>
      </c>
      <c r="K30" s="66">
        <v>116</v>
      </c>
      <c r="L30" s="2" t="s">
        <v>4</v>
      </c>
      <c r="M30" s="65"/>
      <c r="N30" s="22">
        <f t="shared" si="3"/>
        <v>0</v>
      </c>
      <c r="O30" s="5">
        <f t="shared" si="4"/>
        <v>0</v>
      </c>
    </row>
    <row r="31" spans="1:15" ht="229.95" customHeight="1" x14ac:dyDescent="0.3">
      <c r="A31" s="4">
        <v>28</v>
      </c>
      <c r="B31" s="64" t="s">
        <v>537</v>
      </c>
      <c r="C31" s="52" t="s">
        <v>534</v>
      </c>
      <c r="D31" s="52" t="s">
        <v>536</v>
      </c>
      <c r="E31" s="63"/>
      <c r="F31" s="4"/>
      <c r="G31" s="4" t="s">
        <v>532</v>
      </c>
      <c r="H31" s="62">
        <f t="shared" si="0"/>
        <v>573.75</v>
      </c>
      <c r="I31" s="34">
        <f t="shared" si="1"/>
        <v>459</v>
      </c>
      <c r="J31" s="35">
        <f t="shared" si="2"/>
        <v>310.5</v>
      </c>
      <c r="K31" s="61">
        <v>270</v>
      </c>
      <c r="L31" s="2" t="s">
        <v>4</v>
      </c>
      <c r="M31" s="60"/>
      <c r="N31" s="59">
        <f t="shared" si="3"/>
        <v>0</v>
      </c>
      <c r="O31" s="37">
        <f t="shared" si="4"/>
        <v>0</v>
      </c>
    </row>
    <row r="32" spans="1:15" ht="229.95" customHeight="1" x14ac:dyDescent="0.3">
      <c r="A32" s="38">
        <v>29</v>
      </c>
      <c r="B32" s="58" t="s">
        <v>535</v>
      </c>
      <c r="C32" s="38" t="s">
        <v>534</v>
      </c>
      <c r="D32" s="38" t="s">
        <v>533</v>
      </c>
      <c r="E32" s="57"/>
      <c r="F32" s="38"/>
      <c r="G32" s="38" t="s">
        <v>532</v>
      </c>
      <c r="H32" s="56">
        <f t="shared" si="0"/>
        <v>592.875</v>
      </c>
      <c r="I32" s="40">
        <f t="shared" si="1"/>
        <v>474.3</v>
      </c>
      <c r="J32" s="41">
        <f t="shared" si="2"/>
        <v>320.84999999999997</v>
      </c>
      <c r="K32" s="55">
        <v>279</v>
      </c>
      <c r="L32" s="2" t="s">
        <v>4</v>
      </c>
      <c r="M32" s="38"/>
      <c r="N32" s="54">
        <f t="shared" si="3"/>
        <v>0</v>
      </c>
      <c r="O32" s="43">
        <f t="shared" si="4"/>
        <v>0</v>
      </c>
    </row>
    <row r="33" spans="1:15" x14ac:dyDescent="0.3">
      <c r="A33" s="116"/>
      <c r="B33" s="117"/>
      <c r="C33" s="117"/>
      <c r="D33" s="117"/>
      <c r="E33" s="117"/>
      <c r="F33" s="117"/>
      <c r="G33" s="117"/>
      <c r="H33" s="117"/>
      <c r="I33" s="117"/>
      <c r="J33" s="117"/>
      <c r="K33" s="117"/>
      <c r="L33" s="117"/>
      <c r="M33" s="117"/>
      <c r="N33" s="118"/>
      <c r="O33" s="118"/>
    </row>
    <row r="34" spans="1:15" ht="15.6" x14ac:dyDescent="0.3">
      <c r="A34" s="1"/>
      <c r="B34" s="1"/>
      <c r="C34" s="1"/>
      <c r="D34" s="1"/>
      <c r="E34" s="1"/>
      <c r="F34" s="1"/>
      <c r="G34" s="1"/>
      <c r="H34" s="1"/>
      <c r="I34" s="1"/>
      <c r="J34" s="1"/>
      <c r="K34" s="53"/>
      <c r="L34" s="1"/>
      <c r="M34" s="28" t="s">
        <v>315</v>
      </c>
      <c r="N34" s="29">
        <f>SUM(N4:N32)</f>
        <v>0</v>
      </c>
      <c r="O34" s="29">
        <f>SUM(O4:O32)</f>
        <v>0</v>
      </c>
    </row>
  </sheetData>
  <mergeCells count="3">
    <mergeCell ref="A1:O1"/>
    <mergeCell ref="A3:O3"/>
    <mergeCell ref="A33:O33"/>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EB5F-9F37-4605-90A3-CF287E6E8EAB}">
  <dimension ref="A1:O35"/>
  <sheetViews>
    <sheetView topLeftCell="A25" zoomScale="40" zoomScaleNormal="40" workbookViewId="0">
      <selection activeCell="F61" sqref="F60:F61"/>
    </sheetView>
  </sheetViews>
  <sheetFormatPr defaultRowHeight="14.4" x14ac:dyDescent="0.3"/>
  <cols>
    <col min="1" max="1" width="17" customWidth="1"/>
    <col min="2" max="2" width="39.44140625" customWidth="1"/>
    <col min="3" max="3" width="36.44140625" customWidth="1"/>
    <col min="4" max="4" width="33.5546875" customWidth="1"/>
    <col min="5" max="5" width="36.44140625" customWidth="1"/>
    <col min="6" max="6" width="46.5546875" customWidth="1"/>
    <col min="7" max="8" width="15.33203125" customWidth="1"/>
    <col min="9" max="9" width="15.6640625" customWidth="1"/>
    <col min="10" max="11" width="15.44140625" customWidth="1"/>
    <col min="12" max="12" width="15.5546875" customWidth="1"/>
    <col min="13" max="13" width="20.44140625" customWidth="1"/>
    <col min="14" max="15" width="15.33203125" customWidth="1"/>
  </cols>
  <sheetData>
    <row r="1" spans="1:15" x14ac:dyDescent="0.3">
      <c r="A1" s="116" t="s">
        <v>513</v>
      </c>
      <c r="B1" s="117"/>
      <c r="C1" s="117"/>
      <c r="D1" s="117"/>
      <c r="E1" s="117"/>
      <c r="F1" s="117"/>
      <c r="G1" s="117"/>
      <c r="H1" s="117"/>
      <c r="I1" s="117"/>
      <c r="J1" s="117"/>
      <c r="K1" s="117"/>
      <c r="L1" s="117"/>
      <c r="M1" s="117"/>
      <c r="N1" s="118"/>
      <c r="O1" s="118"/>
    </row>
    <row r="2" spans="1:15" ht="69" x14ac:dyDescent="0.3">
      <c r="A2" s="2"/>
      <c r="B2" s="79" t="s">
        <v>0</v>
      </c>
      <c r="C2" s="79" t="s">
        <v>23</v>
      </c>
      <c r="D2" s="79" t="s">
        <v>31</v>
      </c>
      <c r="E2" s="79" t="s">
        <v>1</v>
      </c>
      <c r="F2" s="79" t="s">
        <v>1</v>
      </c>
      <c r="G2" s="2" t="s">
        <v>101</v>
      </c>
      <c r="H2" s="31" t="s">
        <v>397</v>
      </c>
      <c r="I2" s="2" t="s">
        <v>24</v>
      </c>
      <c r="J2" s="2" t="s">
        <v>600</v>
      </c>
      <c r="K2" s="78" t="s">
        <v>599</v>
      </c>
      <c r="L2" s="3" t="s">
        <v>2</v>
      </c>
      <c r="M2" s="2" t="s">
        <v>3</v>
      </c>
      <c r="N2" s="2" t="s">
        <v>598</v>
      </c>
      <c r="O2" s="2" t="s">
        <v>597</v>
      </c>
    </row>
    <row r="3" spans="1:15" ht="21" customHeight="1" x14ac:dyDescent="0.3">
      <c r="A3" s="119" t="s">
        <v>601</v>
      </c>
      <c r="B3" s="120"/>
      <c r="C3" s="120"/>
      <c r="D3" s="120"/>
      <c r="E3" s="120"/>
      <c r="F3" s="120"/>
      <c r="G3" s="120"/>
      <c r="H3" s="120"/>
      <c r="I3" s="120"/>
      <c r="J3" s="120"/>
      <c r="K3" s="120"/>
      <c r="L3" s="120"/>
      <c r="M3" s="120"/>
      <c r="N3" s="120"/>
      <c r="O3" s="120"/>
    </row>
    <row r="4" spans="1:15" ht="229.95" customHeight="1" x14ac:dyDescent="0.3">
      <c r="A4" s="4">
        <v>1</v>
      </c>
      <c r="B4" s="69" t="s">
        <v>602</v>
      </c>
      <c r="C4" s="7" t="s">
        <v>603</v>
      </c>
      <c r="D4" s="7" t="s">
        <v>604</v>
      </c>
      <c r="E4" s="68"/>
      <c r="F4" s="2"/>
      <c r="G4" s="2" t="s">
        <v>551</v>
      </c>
      <c r="H4" s="80">
        <f t="shared" ref="H4:H33" si="0">I4*1.25</f>
        <v>40.375</v>
      </c>
      <c r="I4" s="81">
        <f t="shared" ref="I4:I33" si="1">K4*1.7</f>
        <v>32.299999999999997</v>
      </c>
      <c r="J4" s="20">
        <f t="shared" ref="J4:J33" si="2">K4*1.15</f>
        <v>21.849999999999998</v>
      </c>
      <c r="K4" s="66">
        <v>19</v>
      </c>
      <c r="L4" s="2" t="s">
        <v>4</v>
      </c>
      <c r="M4" s="23"/>
      <c r="N4" s="22">
        <f t="shared" ref="N4:N33" si="3">SUM(J4*M4)</f>
        <v>0</v>
      </c>
      <c r="O4" s="5">
        <f t="shared" ref="O4:O33" si="4">SUM(K4*M4)</f>
        <v>0</v>
      </c>
    </row>
    <row r="5" spans="1:15" ht="229.95" customHeight="1" x14ac:dyDescent="0.3">
      <c r="A5" s="4">
        <v>2</v>
      </c>
      <c r="B5" s="69" t="s">
        <v>605</v>
      </c>
      <c r="C5" s="7" t="s">
        <v>603</v>
      </c>
      <c r="D5" s="7" t="s">
        <v>606</v>
      </c>
      <c r="E5" s="68"/>
      <c r="F5" s="2"/>
      <c r="G5" s="2" t="s">
        <v>551</v>
      </c>
      <c r="H5" s="80">
        <f t="shared" si="0"/>
        <v>40.375</v>
      </c>
      <c r="I5" s="81">
        <f t="shared" si="1"/>
        <v>32.299999999999997</v>
      </c>
      <c r="J5" s="20">
        <f t="shared" si="2"/>
        <v>21.849999999999998</v>
      </c>
      <c r="K5" s="66">
        <v>19</v>
      </c>
      <c r="L5" s="2" t="s">
        <v>4</v>
      </c>
      <c r="M5" s="23"/>
      <c r="N5" s="22">
        <f t="shared" si="3"/>
        <v>0</v>
      </c>
      <c r="O5" s="5">
        <f t="shared" si="4"/>
        <v>0</v>
      </c>
    </row>
    <row r="6" spans="1:15" ht="229.95" customHeight="1" x14ac:dyDescent="0.3">
      <c r="A6" s="4">
        <v>3</v>
      </c>
      <c r="B6" s="69" t="s">
        <v>607</v>
      </c>
      <c r="C6" s="7" t="s">
        <v>603</v>
      </c>
      <c r="D6" s="7" t="s">
        <v>608</v>
      </c>
      <c r="E6" s="68"/>
      <c r="F6" s="2"/>
      <c r="G6" s="2" t="s">
        <v>551</v>
      </c>
      <c r="H6" s="80">
        <f t="shared" si="0"/>
        <v>48.875</v>
      </c>
      <c r="I6" s="81">
        <f t="shared" si="1"/>
        <v>39.1</v>
      </c>
      <c r="J6" s="20">
        <f t="shared" si="2"/>
        <v>26.45</v>
      </c>
      <c r="K6" s="66">
        <v>23</v>
      </c>
      <c r="L6" s="2" t="s">
        <v>4</v>
      </c>
      <c r="M6" s="23"/>
      <c r="N6" s="22">
        <f t="shared" si="3"/>
        <v>0</v>
      </c>
      <c r="O6" s="5">
        <f t="shared" si="4"/>
        <v>0</v>
      </c>
    </row>
    <row r="7" spans="1:15" ht="229.95" customHeight="1" x14ac:dyDescent="0.3">
      <c r="A7" s="4">
        <v>4</v>
      </c>
      <c r="B7" s="69" t="s">
        <v>609</v>
      </c>
      <c r="C7" s="7" t="s">
        <v>603</v>
      </c>
      <c r="D7" s="7" t="s">
        <v>610</v>
      </c>
      <c r="E7" s="68"/>
      <c r="F7" s="2"/>
      <c r="G7" s="2" t="s">
        <v>551</v>
      </c>
      <c r="H7" s="80">
        <f t="shared" si="0"/>
        <v>57.375</v>
      </c>
      <c r="I7" s="81">
        <f t="shared" si="1"/>
        <v>45.9</v>
      </c>
      <c r="J7" s="20">
        <f t="shared" si="2"/>
        <v>31.049999999999997</v>
      </c>
      <c r="K7" s="66">
        <v>27</v>
      </c>
      <c r="L7" s="2" t="s">
        <v>4</v>
      </c>
      <c r="M7" s="23"/>
      <c r="N7" s="22">
        <f t="shared" si="3"/>
        <v>0</v>
      </c>
      <c r="O7" s="5">
        <f t="shared" si="4"/>
        <v>0</v>
      </c>
    </row>
    <row r="8" spans="1:15" ht="229.95" customHeight="1" x14ac:dyDescent="0.3">
      <c r="A8" s="4">
        <v>5</v>
      </c>
      <c r="B8" s="69" t="s">
        <v>611</v>
      </c>
      <c r="C8" s="7" t="s">
        <v>603</v>
      </c>
      <c r="D8" s="7" t="s">
        <v>612</v>
      </c>
      <c r="E8" s="68"/>
      <c r="F8" s="2"/>
      <c r="G8" s="2" t="s">
        <v>551</v>
      </c>
      <c r="H8" s="80">
        <f t="shared" si="0"/>
        <v>72.25</v>
      </c>
      <c r="I8" s="81">
        <f t="shared" si="1"/>
        <v>57.8</v>
      </c>
      <c r="J8" s="20">
        <f t="shared" si="2"/>
        <v>39.099999999999994</v>
      </c>
      <c r="K8" s="66">
        <v>34</v>
      </c>
      <c r="L8" s="2" t="s">
        <v>4</v>
      </c>
      <c r="M8" s="23"/>
      <c r="N8" s="22">
        <f t="shared" si="3"/>
        <v>0</v>
      </c>
      <c r="O8" s="5">
        <f t="shared" si="4"/>
        <v>0</v>
      </c>
    </row>
    <row r="9" spans="1:15" ht="229.95" customHeight="1" x14ac:dyDescent="0.3">
      <c r="A9" s="4">
        <v>6</v>
      </c>
      <c r="B9" s="69" t="s">
        <v>613</v>
      </c>
      <c r="C9" s="7" t="s">
        <v>603</v>
      </c>
      <c r="D9" s="7" t="s">
        <v>614</v>
      </c>
      <c r="E9" s="68"/>
      <c r="F9" s="2"/>
      <c r="G9" s="2" t="s">
        <v>551</v>
      </c>
      <c r="H9" s="80">
        <f t="shared" si="0"/>
        <v>95.625</v>
      </c>
      <c r="I9" s="81">
        <f t="shared" si="1"/>
        <v>76.5</v>
      </c>
      <c r="J9" s="20">
        <f t="shared" si="2"/>
        <v>51.749999999999993</v>
      </c>
      <c r="K9" s="66">
        <v>45</v>
      </c>
      <c r="L9" s="2" t="s">
        <v>4</v>
      </c>
      <c r="M9" s="23"/>
      <c r="N9" s="22">
        <f t="shared" si="3"/>
        <v>0</v>
      </c>
      <c r="O9" s="5">
        <f t="shared" si="4"/>
        <v>0</v>
      </c>
    </row>
    <row r="10" spans="1:15" ht="229.95" customHeight="1" x14ac:dyDescent="0.3">
      <c r="A10" s="4">
        <v>7</v>
      </c>
      <c r="B10" s="69" t="s">
        <v>615</v>
      </c>
      <c r="C10" s="7" t="s">
        <v>616</v>
      </c>
      <c r="D10" s="7" t="s">
        <v>617</v>
      </c>
      <c r="E10" s="68"/>
      <c r="F10" s="2"/>
      <c r="G10" s="2" t="s">
        <v>551</v>
      </c>
      <c r="H10" s="80">
        <f t="shared" si="0"/>
        <v>34</v>
      </c>
      <c r="I10" s="81">
        <f t="shared" si="1"/>
        <v>27.2</v>
      </c>
      <c r="J10" s="20">
        <f t="shared" si="2"/>
        <v>18.399999999999999</v>
      </c>
      <c r="K10" s="66">
        <v>16</v>
      </c>
      <c r="L10" s="2" t="s">
        <v>4</v>
      </c>
      <c r="M10" s="23"/>
      <c r="N10" s="22">
        <f t="shared" si="3"/>
        <v>0</v>
      </c>
      <c r="O10" s="5">
        <f t="shared" si="4"/>
        <v>0</v>
      </c>
    </row>
    <row r="11" spans="1:15" ht="229.95" customHeight="1" x14ac:dyDescent="0.3">
      <c r="A11" s="4">
        <v>8</v>
      </c>
      <c r="B11" s="69" t="s">
        <v>618</v>
      </c>
      <c r="C11" s="7" t="s">
        <v>616</v>
      </c>
      <c r="D11" s="7" t="s">
        <v>619</v>
      </c>
      <c r="E11" s="68"/>
      <c r="F11" s="2"/>
      <c r="G11" s="2" t="s">
        <v>551</v>
      </c>
      <c r="H11" s="80">
        <f t="shared" si="0"/>
        <v>29.75</v>
      </c>
      <c r="I11" s="81">
        <f t="shared" si="1"/>
        <v>23.8</v>
      </c>
      <c r="J11" s="20">
        <f t="shared" si="2"/>
        <v>16.099999999999998</v>
      </c>
      <c r="K11" s="66">
        <v>14</v>
      </c>
      <c r="L11" s="2" t="s">
        <v>4</v>
      </c>
      <c r="M11" s="23"/>
      <c r="N11" s="22">
        <f t="shared" si="3"/>
        <v>0</v>
      </c>
      <c r="O11" s="5">
        <f t="shared" si="4"/>
        <v>0</v>
      </c>
    </row>
    <row r="12" spans="1:15" ht="229.95" customHeight="1" x14ac:dyDescent="0.3">
      <c r="A12" s="4">
        <v>9</v>
      </c>
      <c r="B12" s="69" t="s">
        <v>620</v>
      </c>
      <c r="C12" s="7" t="s">
        <v>616</v>
      </c>
      <c r="D12" s="7" t="s">
        <v>621</v>
      </c>
      <c r="E12" s="68"/>
      <c r="F12" s="2"/>
      <c r="G12" s="2" t="s">
        <v>551</v>
      </c>
      <c r="H12" s="80">
        <f t="shared" si="0"/>
        <v>29.75</v>
      </c>
      <c r="I12" s="81">
        <f t="shared" si="1"/>
        <v>23.8</v>
      </c>
      <c r="J12" s="20">
        <f t="shared" si="2"/>
        <v>16.099999999999998</v>
      </c>
      <c r="K12" s="66">
        <v>14</v>
      </c>
      <c r="L12" s="2" t="s">
        <v>4</v>
      </c>
      <c r="M12" s="23"/>
      <c r="N12" s="22">
        <f t="shared" si="3"/>
        <v>0</v>
      </c>
      <c r="O12" s="5">
        <f t="shared" si="4"/>
        <v>0</v>
      </c>
    </row>
    <row r="13" spans="1:15" ht="229.95" customHeight="1" x14ac:dyDescent="0.3">
      <c r="A13" s="4">
        <v>10</v>
      </c>
      <c r="B13" s="69" t="s">
        <v>622</v>
      </c>
      <c r="C13" s="7" t="s">
        <v>616</v>
      </c>
      <c r="D13" s="7" t="s">
        <v>623</v>
      </c>
      <c r="E13" s="68"/>
      <c r="F13" s="2"/>
      <c r="G13" s="2" t="s">
        <v>551</v>
      </c>
      <c r="H13" s="80">
        <f t="shared" si="0"/>
        <v>31.875</v>
      </c>
      <c r="I13" s="81">
        <f t="shared" si="1"/>
        <v>25.5</v>
      </c>
      <c r="J13" s="20">
        <f t="shared" si="2"/>
        <v>17.25</v>
      </c>
      <c r="K13" s="66">
        <v>15</v>
      </c>
      <c r="L13" s="2" t="s">
        <v>4</v>
      </c>
      <c r="M13" s="23"/>
      <c r="N13" s="22">
        <f t="shared" si="3"/>
        <v>0</v>
      </c>
      <c r="O13" s="5">
        <f t="shared" si="4"/>
        <v>0</v>
      </c>
    </row>
    <row r="14" spans="1:15" ht="229.95" customHeight="1" x14ac:dyDescent="0.3">
      <c r="A14" s="4">
        <v>11</v>
      </c>
      <c r="B14" s="69" t="s">
        <v>624</v>
      </c>
      <c r="C14" s="7" t="s">
        <v>616</v>
      </c>
      <c r="D14" s="7" t="s">
        <v>625</v>
      </c>
      <c r="E14" s="68"/>
      <c r="F14" s="2"/>
      <c r="G14" s="2" t="s">
        <v>551</v>
      </c>
      <c r="H14" s="80">
        <f t="shared" si="0"/>
        <v>38.25</v>
      </c>
      <c r="I14" s="81">
        <f t="shared" si="1"/>
        <v>30.599999999999998</v>
      </c>
      <c r="J14" s="20">
        <f t="shared" si="2"/>
        <v>20.7</v>
      </c>
      <c r="K14" s="66">
        <v>18</v>
      </c>
      <c r="L14" s="2" t="s">
        <v>4</v>
      </c>
      <c r="M14" s="23"/>
      <c r="N14" s="22">
        <f t="shared" si="3"/>
        <v>0</v>
      </c>
      <c r="O14" s="5">
        <f t="shared" si="4"/>
        <v>0</v>
      </c>
    </row>
    <row r="15" spans="1:15" ht="229.95" customHeight="1" x14ac:dyDescent="0.3">
      <c r="A15" s="4">
        <v>12</v>
      </c>
      <c r="B15" s="69" t="s">
        <v>626</v>
      </c>
      <c r="C15" s="7" t="s">
        <v>616</v>
      </c>
      <c r="D15" s="7" t="s">
        <v>627</v>
      </c>
      <c r="E15" s="68"/>
      <c r="F15" s="2"/>
      <c r="G15" s="2" t="s">
        <v>551</v>
      </c>
      <c r="H15" s="80">
        <f t="shared" si="0"/>
        <v>34</v>
      </c>
      <c r="I15" s="81">
        <f t="shared" si="1"/>
        <v>27.2</v>
      </c>
      <c r="J15" s="20">
        <f t="shared" si="2"/>
        <v>18.399999999999999</v>
      </c>
      <c r="K15" s="66">
        <v>16</v>
      </c>
      <c r="L15" s="2" t="s">
        <v>4</v>
      </c>
      <c r="M15" s="23"/>
      <c r="N15" s="22">
        <f t="shared" si="3"/>
        <v>0</v>
      </c>
      <c r="O15" s="5">
        <f t="shared" si="4"/>
        <v>0</v>
      </c>
    </row>
    <row r="16" spans="1:15" ht="229.95" customHeight="1" x14ac:dyDescent="0.3">
      <c r="A16" s="4">
        <v>13</v>
      </c>
      <c r="B16" s="69" t="s">
        <v>628</v>
      </c>
      <c r="C16" s="7" t="s">
        <v>616</v>
      </c>
      <c r="D16" s="7" t="s">
        <v>629</v>
      </c>
      <c r="E16" s="68"/>
      <c r="F16" s="2"/>
      <c r="G16" s="2" t="s">
        <v>551</v>
      </c>
      <c r="H16" s="80">
        <f t="shared" si="0"/>
        <v>34</v>
      </c>
      <c r="I16" s="81">
        <f t="shared" si="1"/>
        <v>27.2</v>
      </c>
      <c r="J16" s="20">
        <f t="shared" si="2"/>
        <v>18.399999999999999</v>
      </c>
      <c r="K16" s="66">
        <v>16</v>
      </c>
      <c r="L16" s="2" t="s">
        <v>4</v>
      </c>
      <c r="M16" s="23"/>
      <c r="N16" s="22">
        <f t="shared" si="3"/>
        <v>0</v>
      </c>
      <c r="O16" s="5">
        <f t="shared" si="4"/>
        <v>0</v>
      </c>
    </row>
    <row r="17" spans="1:15" ht="229.95" customHeight="1" x14ac:dyDescent="0.3">
      <c r="A17" s="4">
        <v>14</v>
      </c>
      <c r="B17" s="69" t="s">
        <v>630</v>
      </c>
      <c r="C17" s="7" t="s">
        <v>616</v>
      </c>
      <c r="D17" s="7" t="s">
        <v>631</v>
      </c>
      <c r="E17" s="68"/>
      <c r="F17" s="2"/>
      <c r="G17" s="2" t="s">
        <v>551</v>
      </c>
      <c r="H17" s="80">
        <f t="shared" si="0"/>
        <v>36.125</v>
      </c>
      <c r="I17" s="81">
        <f t="shared" si="1"/>
        <v>28.9</v>
      </c>
      <c r="J17" s="20">
        <f t="shared" si="2"/>
        <v>19.549999999999997</v>
      </c>
      <c r="K17" s="66">
        <v>17</v>
      </c>
      <c r="L17" s="2" t="s">
        <v>4</v>
      </c>
      <c r="M17" s="23"/>
      <c r="N17" s="22">
        <f t="shared" si="3"/>
        <v>0</v>
      </c>
      <c r="O17" s="5">
        <f t="shared" si="4"/>
        <v>0</v>
      </c>
    </row>
    <row r="18" spans="1:15" ht="229.95" customHeight="1" x14ac:dyDescent="0.3">
      <c r="A18" s="4">
        <v>15</v>
      </c>
      <c r="B18" s="69" t="s">
        <v>632</v>
      </c>
      <c r="C18" s="7" t="s">
        <v>616</v>
      </c>
      <c r="D18" s="7" t="s">
        <v>631</v>
      </c>
      <c r="E18" s="68"/>
      <c r="F18" s="2"/>
      <c r="G18" s="2" t="s">
        <v>551</v>
      </c>
      <c r="H18" s="80">
        <f t="shared" si="0"/>
        <v>93.5</v>
      </c>
      <c r="I18" s="81">
        <f t="shared" si="1"/>
        <v>74.8</v>
      </c>
      <c r="J18" s="20">
        <f t="shared" si="2"/>
        <v>50.599999999999994</v>
      </c>
      <c r="K18" s="66">
        <v>44</v>
      </c>
      <c r="L18" s="2" t="s">
        <v>4</v>
      </c>
      <c r="M18" s="23"/>
      <c r="N18" s="22">
        <f t="shared" si="3"/>
        <v>0</v>
      </c>
      <c r="O18" s="5">
        <f t="shared" si="4"/>
        <v>0</v>
      </c>
    </row>
    <row r="19" spans="1:15" ht="229.95" customHeight="1" x14ac:dyDescent="0.3">
      <c r="A19" s="4">
        <v>16</v>
      </c>
      <c r="B19" s="69" t="s">
        <v>633</v>
      </c>
      <c r="C19" s="7" t="s">
        <v>616</v>
      </c>
      <c r="D19" s="7" t="s">
        <v>634</v>
      </c>
      <c r="E19" s="68"/>
      <c r="F19" s="2"/>
      <c r="G19" s="2" t="s">
        <v>551</v>
      </c>
      <c r="H19" s="80">
        <f t="shared" si="0"/>
        <v>91.375</v>
      </c>
      <c r="I19" s="81">
        <f t="shared" si="1"/>
        <v>73.099999999999994</v>
      </c>
      <c r="J19" s="20">
        <f t="shared" si="2"/>
        <v>49.449999999999996</v>
      </c>
      <c r="K19" s="66">
        <v>43</v>
      </c>
      <c r="L19" s="2" t="s">
        <v>4</v>
      </c>
      <c r="M19" s="23"/>
      <c r="N19" s="22">
        <f t="shared" si="3"/>
        <v>0</v>
      </c>
      <c r="O19" s="5">
        <f t="shared" si="4"/>
        <v>0</v>
      </c>
    </row>
    <row r="20" spans="1:15" ht="229.95" customHeight="1" x14ac:dyDescent="0.3">
      <c r="A20" s="4">
        <v>17</v>
      </c>
      <c r="B20" s="69" t="s">
        <v>635</v>
      </c>
      <c r="C20" s="7" t="s">
        <v>616</v>
      </c>
      <c r="D20" s="7" t="s">
        <v>636</v>
      </c>
      <c r="E20" s="68"/>
      <c r="F20" s="2"/>
      <c r="G20" s="2" t="s">
        <v>551</v>
      </c>
      <c r="H20" s="80">
        <f t="shared" si="0"/>
        <v>89.249999999999986</v>
      </c>
      <c r="I20" s="81">
        <f t="shared" si="1"/>
        <v>71.399999999999991</v>
      </c>
      <c r="J20" s="20">
        <f t="shared" si="2"/>
        <v>48.3</v>
      </c>
      <c r="K20" s="66">
        <v>42</v>
      </c>
      <c r="L20" s="2" t="s">
        <v>4</v>
      </c>
      <c r="M20" s="23"/>
      <c r="N20" s="22">
        <f t="shared" si="3"/>
        <v>0</v>
      </c>
      <c r="O20" s="5">
        <f t="shared" si="4"/>
        <v>0</v>
      </c>
    </row>
    <row r="21" spans="1:15" ht="229.95" customHeight="1" x14ac:dyDescent="0.3">
      <c r="A21" s="4">
        <v>18</v>
      </c>
      <c r="B21" s="69" t="s">
        <v>637</v>
      </c>
      <c r="C21" s="7" t="s">
        <v>616</v>
      </c>
      <c r="D21" s="7" t="s">
        <v>638</v>
      </c>
      <c r="E21" s="68"/>
      <c r="F21" s="2"/>
      <c r="G21" s="2" t="s">
        <v>551</v>
      </c>
      <c r="H21" s="80">
        <f t="shared" si="0"/>
        <v>87.125</v>
      </c>
      <c r="I21" s="81">
        <f t="shared" si="1"/>
        <v>69.7</v>
      </c>
      <c r="J21" s="20">
        <f t="shared" si="2"/>
        <v>47.15</v>
      </c>
      <c r="K21" s="66">
        <v>41</v>
      </c>
      <c r="L21" s="2" t="s">
        <v>4</v>
      </c>
      <c r="M21" s="23"/>
      <c r="N21" s="22">
        <f t="shared" si="3"/>
        <v>0</v>
      </c>
      <c r="O21" s="5">
        <f t="shared" si="4"/>
        <v>0</v>
      </c>
    </row>
    <row r="22" spans="1:15" ht="229.95" customHeight="1" x14ac:dyDescent="0.3">
      <c r="A22" s="4">
        <v>19</v>
      </c>
      <c r="B22" s="69" t="s">
        <v>639</v>
      </c>
      <c r="C22" s="7" t="s">
        <v>616</v>
      </c>
      <c r="D22" s="7" t="s">
        <v>640</v>
      </c>
      <c r="E22" s="68"/>
      <c r="F22" s="2"/>
      <c r="G22" s="2" t="s">
        <v>551</v>
      </c>
      <c r="H22" s="80">
        <f t="shared" si="0"/>
        <v>97.75</v>
      </c>
      <c r="I22" s="81">
        <f t="shared" si="1"/>
        <v>78.2</v>
      </c>
      <c r="J22" s="20">
        <f t="shared" si="2"/>
        <v>52.9</v>
      </c>
      <c r="K22" s="66">
        <v>46</v>
      </c>
      <c r="L22" s="2" t="s">
        <v>4</v>
      </c>
      <c r="M22" s="23"/>
      <c r="N22" s="22">
        <f t="shared" si="3"/>
        <v>0</v>
      </c>
      <c r="O22" s="5">
        <f t="shared" si="4"/>
        <v>0</v>
      </c>
    </row>
    <row r="23" spans="1:15" ht="229.95" customHeight="1" x14ac:dyDescent="0.3">
      <c r="A23" s="4">
        <v>20</v>
      </c>
      <c r="B23" s="69" t="s">
        <v>641</v>
      </c>
      <c r="C23" s="7" t="s">
        <v>616</v>
      </c>
      <c r="D23" s="7" t="s">
        <v>608</v>
      </c>
      <c r="E23" s="68"/>
      <c r="F23" s="2"/>
      <c r="G23" s="2" t="s">
        <v>551</v>
      </c>
      <c r="H23" s="80">
        <f t="shared" si="0"/>
        <v>93.5</v>
      </c>
      <c r="I23" s="81">
        <f t="shared" si="1"/>
        <v>74.8</v>
      </c>
      <c r="J23" s="20">
        <f t="shared" si="2"/>
        <v>50.599999999999994</v>
      </c>
      <c r="K23" s="66">
        <v>44</v>
      </c>
      <c r="L23" s="2" t="s">
        <v>4</v>
      </c>
      <c r="M23" s="23"/>
      <c r="N23" s="22">
        <f t="shared" si="3"/>
        <v>0</v>
      </c>
      <c r="O23" s="5">
        <f t="shared" si="4"/>
        <v>0</v>
      </c>
    </row>
    <row r="24" spans="1:15" ht="229.95" customHeight="1" x14ac:dyDescent="0.3">
      <c r="A24" s="4">
        <v>21</v>
      </c>
      <c r="B24" s="69" t="s">
        <v>642</v>
      </c>
      <c r="C24" s="7" t="s">
        <v>616</v>
      </c>
      <c r="D24" s="7" t="s">
        <v>643</v>
      </c>
      <c r="E24" s="68"/>
      <c r="F24" s="2"/>
      <c r="G24" s="2" t="s">
        <v>551</v>
      </c>
      <c r="H24" s="80">
        <f t="shared" si="0"/>
        <v>91.375</v>
      </c>
      <c r="I24" s="81">
        <f t="shared" si="1"/>
        <v>73.099999999999994</v>
      </c>
      <c r="J24" s="20">
        <f t="shared" si="2"/>
        <v>49.449999999999996</v>
      </c>
      <c r="K24" s="66">
        <v>43</v>
      </c>
      <c r="L24" s="2" t="s">
        <v>4</v>
      </c>
      <c r="M24" s="23"/>
      <c r="N24" s="22">
        <f t="shared" si="3"/>
        <v>0</v>
      </c>
      <c r="O24" s="5">
        <f t="shared" si="4"/>
        <v>0</v>
      </c>
    </row>
    <row r="25" spans="1:15" ht="229.95" customHeight="1" x14ac:dyDescent="0.3">
      <c r="A25" s="4">
        <v>22</v>
      </c>
      <c r="B25" s="69" t="s">
        <v>644</v>
      </c>
      <c r="C25" s="7" t="s">
        <v>645</v>
      </c>
      <c r="D25" s="7" t="s">
        <v>646</v>
      </c>
      <c r="E25" s="68"/>
      <c r="F25" s="2"/>
      <c r="G25" s="2" t="s">
        <v>551</v>
      </c>
      <c r="H25" s="80">
        <f t="shared" si="0"/>
        <v>40.375</v>
      </c>
      <c r="I25" s="81">
        <f t="shared" si="1"/>
        <v>32.299999999999997</v>
      </c>
      <c r="J25" s="20">
        <f t="shared" si="2"/>
        <v>21.849999999999998</v>
      </c>
      <c r="K25" s="66">
        <v>19</v>
      </c>
      <c r="L25" s="2" t="s">
        <v>4</v>
      </c>
      <c r="M25" s="23"/>
      <c r="N25" s="22">
        <f t="shared" si="3"/>
        <v>0</v>
      </c>
      <c r="O25" s="5">
        <f t="shared" si="4"/>
        <v>0</v>
      </c>
    </row>
    <row r="26" spans="1:15" ht="229.95" customHeight="1" x14ac:dyDescent="0.3">
      <c r="A26" s="4">
        <v>23</v>
      </c>
      <c r="B26" s="69" t="s">
        <v>647</v>
      </c>
      <c r="C26" s="7" t="s">
        <v>645</v>
      </c>
      <c r="D26" s="7" t="s">
        <v>608</v>
      </c>
      <c r="E26" s="68"/>
      <c r="F26" s="2"/>
      <c r="G26" s="2" t="s">
        <v>551</v>
      </c>
      <c r="H26" s="80">
        <f t="shared" si="0"/>
        <v>42.5</v>
      </c>
      <c r="I26" s="81">
        <f t="shared" si="1"/>
        <v>34</v>
      </c>
      <c r="J26" s="20">
        <f t="shared" si="2"/>
        <v>23</v>
      </c>
      <c r="K26" s="66">
        <v>20</v>
      </c>
      <c r="L26" s="2" t="s">
        <v>4</v>
      </c>
      <c r="M26" s="23"/>
      <c r="N26" s="22">
        <f t="shared" si="3"/>
        <v>0</v>
      </c>
      <c r="O26" s="5">
        <f t="shared" si="4"/>
        <v>0</v>
      </c>
    </row>
    <row r="27" spans="1:15" ht="229.95" customHeight="1" x14ac:dyDescent="0.3">
      <c r="A27" s="4">
        <v>24</v>
      </c>
      <c r="B27" s="69" t="s">
        <v>648</v>
      </c>
      <c r="C27" s="7" t="s">
        <v>645</v>
      </c>
      <c r="D27" s="7" t="s">
        <v>649</v>
      </c>
      <c r="E27" s="68" t="s">
        <v>445</v>
      </c>
      <c r="F27" s="2"/>
      <c r="G27" s="2" t="s">
        <v>551</v>
      </c>
      <c r="H27" s="80">
        <f t="shared" si="0"/>
        <v>44.624999999999993</v>
      </c>
      <c r="I27" s="81">
        <f t="shared" si="1"/>
        <v>35.699999999999996</v>
      </c>
      <c r="J27" s="20">
        <f t="shared" si="2"/>
        <v>24.15</v>
      </c>
      <c r="K27" s="66">
        <v>21</v>
      </c>
      <c r="L27" s="2" t="s">
        <v>4</v>
      </c>
      <c r="M27" s="23"/>
      <c r="N27" s="22">
        <f t="shared" si="3"/>
        <v>0</v>
      </c>
      <c r="O27" s="5">
        <f t="shared" si="4"/>
        <v>0</v>
      </c>
    </row>
    <row r="28" spans="1:15" ht="229.95" customHeight="1" x14ac:dyDescent="0.3">
      <c r="A28" s="4">
        <v>25</v>
      </c>
      <c r="B28" s="69" t="s">
        <v>650</v>
      </c>
      <c r="C28" s="7" t="s">
        <v>616</v>
      </c>
      <c r="D28" s="7" t="s">
        <v>651</v>
      </c>
      <c r="E28" s="68"/>
      <c r="F28" s="2"/>
      <c r="G28" s="2" t="s">
        <v>551</v>
      </c>
      <c r="H28" s="80">
        <f t="shared" si="0"/>
        <v>146.625</v>
      </c>
      <c r="I28" s="81">
        <f t="shared" si="1"/>
        <v>117.3</v>
      </c>
      <c r="J28" s="20">
        <f t="shared" si="2"/>
        <v>79.349999999999994</v>
      </c>
      <c r="K28" s="66">
        <v>69</v>
      </c>
      <c r="L28" s="2" t="s">
        <v>4</v>
      </c>
      <c r="M28" s="23"/>
      <c r="N28" s="22">
        <f t="shared" si="3"/>
        <v>0</v>
      </c>
      <c r="O28" s="5">
        <f t="shared" si="4"/>
        <v>0</v>
      </c>
    </row>
    <row r="29" spans="1:15" ht="229.95" customHeight="1" x14ac:dyDescent="0.3">
      <c r="A29" s="4">
        <v>26</v>
      </c>
      <c r="B29" s="69" t="s">
        <v>652</v>
      </c>
      <c r="C29" s="7" t="s">
        <v>616</v>
      </c>
      <c r="D29" s="7" t="s">
        <v>653</v>
      </c>
      <c r="E29" s="68"/>
      <c r="F29" s="2"/>
      <c r="G29" s="2" t="s">
        <v>551</v>
      </c>
      <c r="H29" s="80">
        <f t="shared" si="0"/>
        <v>150.875</v>
      </c>
      <c r="I29" s="81">
        <f t="shared" si="1"/>
        <v>120.7</v>
      </c>
      <c r="J29" s="20">
        <f t="shared" si="2"/>
        <v>81.649999999999991</v>
      </c>
      <c r="K29" s="66">
        <v>71</v>
      </c>
      <c r="L29" s="2" t="s">
        <v>4</v>
      </c>
      <c r="M29" s="23"/>
      <c r="N29" s="22">
        <f t="shared" si="3"/>
        <v>0</v>
      </c>
      <c r="O29" s="5">
        <f t="shared" si="4"/>
        <v>0</v>
      </c>
    </row>
    <row r="30" spans="1:15" ht="229.95" customHeight="1" x14ac:dyDescent="0.3">
      <c r="A30" s="4">
        <v>27</v>
      </c>
      <c r="B30" s="69" t="s">
        <v>654</v>
      </c>
      <c r="C30" s="7" t="s">
        <v>616</v>
      </c>
      <c r="D30" s="7" t="s">
        <v>655</v>
      </c>
      <c r="E30" s="68"/>
      <c r="F30" s="2"/>
      <c r="G30" s="2" t="s">
        <v>551</v>
      </c>
      <c r="H30" s="80">
        <f t="shared" si="0"/>
        <v>155.125</v>
      </c>
      <c r="I30" s="81">
        <f t="shared" si="1"/>
        <v>124.1</v>
      </c>
      <c r="J30" s="20">
        <f t="shared" si="2"/>
        <v>83.949999999999989</v>
      </c>
      <c r="K30" s="66">
        <v>73</v>
      </c>
      <c r="L30" s="2" t="s">
        <v>4</v>
      </c>
      <c r="M30" s="23"/>
      <c r="N30" s="22">
        <f t="shared" si="3"/>
        <v>0</v>
      </c>
      <c r="O30" s="5">
        <f t="shared" si="4"/>
        <v>0</v>
      </c>
    </row>
    <row r="31" spans="1:15" ht="229.95" customHeight="1" x14ac:dyDescent="0.3">
      <c r="A31" s="4">
        <v>28</v>
      </c>
      <c r="B31" s="69" t="s">
        <v>656</v>
      </c>
      <c r="C31" s="7" t="s">
        <v>616</v>
      </c>
      <c r="D31" s="7" t="s">
        <v>657</v>
      </c>
      <c r="E31" s="68"/>
      <c r="F31" s="2"/>
      <c r="G31" s="2" t="s">
        <v>551</v>
      </c>
      <c r="H31" s="80">
        <f t="shared" si="0"/>
        <v>163.625</v>
      </c>
      <c r="I31" s="81">
        <f t="shared" si="1"/>
        <v>130.9</v>
      </c>
      <c r="J31" s="20">
        <f t="shared" si="2"/>
        <v>88.55</v>
      </c>
      <c r="K31" s="66">
        <v>77</v>
      </c>
      <c r="L31" s="2" t="s">
        <v>4</v>
      </c>
      <c r="M31" s="23"/>
      <c r="N31" s="22">
        <f t="shared" si="3"/>
        <v>0</v>
      </c>
      <c r="O31" s="5">
        <f t="shared" si="4"/>
        <v>0</v>
      </c>
    </row>
    <row r="32" spans="1:15" ht="229.95" customHeight="1" x14ac:dyDescent="0.3">
      <c r="A32" s="4">
        <v>29</v>
      </c>
      <c r="B32" s="69" t="s">
        <v>658</v>
      </c>
      <c r="C32" s="7" t="s">
        <v>616</v>
      </c>
      <c r="D32" s="7" t="s">
        <v>659</v>
      </c>
      <c r="E32" s="68"/>
      <c r="F32" s="2"/>
      <c r="G32" s="2" t="s">
        <v>551</v>
      </c>
      <c r="H32" s="80">
        <f t="shared" si="0"/>
        <v>174.25</v>
      </c>
      <c r="I32" s="81">
        <f t="shared" si="1"/>
        <v>139.4</v>
      </c>
      <c r="J32" s="20">
        <f t="shared" si="2"/>
        <v>94.3</v>
      </c>
      <c r="K32" s="66">
        <v>82</v>
      </c>
      <c r="L32" s="2" t="s">
        <v>4</v>
      </c>
      <c r="M32" s="23"/>
      <c r="N32" s="22">
        <f t="shared" si="3"/>
        <v>0</v>
      </c>
      <c r="O32" s="5">
        <f t="shared" si="4"/>
        <v>0</v>
      </c>
    </row>
    <row r="33" spans="1:15" ht="229.95" customHeight="1" x14ac:dyDescent="0.3">
      <c r="A33" s="4">
        <v>30</v>
      </c>
      <c r="B33" s="69" t="s">
        <v>660</v>
      </c>
      <c r="C33" s="7" t="s">
        <v>661</v>
      </c>
      <c r="D33" s="7" t="s">
        <v>662</v>
      </c>
      <c r="E33" s="68"/>
      <c r="F33" s="2"/>
      <c r="G33" s="2" t="s">
        <v>551</v>
      </c>
      <c r="H33" s="80">
        <f t="shared" si="0"/>
        <v>116.875</v>
      </c>
      <c r="I33" s="81">
        <f t="shared" si="1"/>
        <v>93.5</v>
      </c>
      <c r="J33" s="20">
        <f t="shared" si="2"/>
        <v>63.249999999999993</v>
      </c>
      <c r="K33" s="66">
        <v>55</v>
      </c>
      <c r="L33" s="2" t="s">
        <v>4</v>
      </c>
      <c r="M33" s="23"/>
      <c r="N33" s="22">
        <f t="shared" si="3"/>
        <v>0</v>
      </c>
      <c r="O33" s="5">
        <f t="shared" si="4"/>
        <v>0</v>
      </c>
    </row>
    <row r="34" spans="1:15" ht="21" x14ac:dyDescent="0.3">
      <c r="A34" s="119"/>
      <c r="B34" s="120"/>
      <c r="C34" s="120"/>
      <c r="D34" s="120"/>
      <c r="E34" s="120"/>
      <c r="F34" s="120"/>
      <c r="G34" s="120"/>
      <c r="H34" s="120"/>
      <c r="I34" s="120"/>
      <c r="J34" s="120"/>
      <c r="K34" s="120"/>
      <c r="L34" s="120"/>
      <c r="M34" s="120"/>
      <c r="N34" s="120"/>
      <c r="O34" s="120"/>
    </row>
    <row r="35" spans="1:15" ht="15.6" x14ac:dyDescent="0.3">
      <c r="A35" s="1"/>
      <c r="B35" s="1"/>
      <c r="C35" s="1"/>
      <c r="D35" s="1"/>
      <c r="E35" s="1"/>
      <c r="F35" s="1"/>
      <c r="G35" s="1"/>
      <c r="H35" s="1"/>
      <c r="I35" s="1"/>
      <c r="J35" s="1"/>
      <c r="K35" s="53"/>
      <c r="L35" s="1"/>
      <c r="M35" s="28" t="s">
        <v>315</v>
      </c>
      <c r="N35" s="29">
        <f>SUM(N4:N33)</f>
        <v>0</v>
      </c>
      <c r="O35" s="29">
        <f>SUM(O4:O33)</f>
        <v>0</v>
      </c>
    </row>
  </sheetData>
  <mergeCells count="3">
    <mergeCell ref="A1:O1"/>
    <mergeCell ref="A3:O3"/>
    <mergeCell ref="A34:O34"/>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B225-11ED-483F-8FE4-B23617077ECB}">
  <dimension ref="A1:AF179"/>
  <sheetViews>
    <sheetView topLeftCell="D214" zoomScale="55" zoomScaleNormal="55" workbookViewId="0">
      <selection activeCell="K47" sqref="K47"/>
    </sheetView>
  </sheetViews>
  <sheetFormatPr defaultRowHeight="14.4" x14ac:dyDescent="0.3"/>
  <cols>
    <col min="1" max="1" width="15.21875" customWidth="1"/>
    <col min="2" max="2" width="39.44140625" customWidth="1"/>
    <col min="3" max="3" width="36.44140625" customWidth="1"/>
    <col min="4" max="4" width="33.5546875" customWidth="1"/>
    <col min="5" max="6" width="15.33203125" customWidth="1"/>
    <col min="7" max="7" width="15.6640625" customWidth="1"/>
    <col min="8" max="8" width="16" customWidth="1"/>
    <col min="9" max="9" width="15.6640625" customWidth="1"/>
    <col min="10" max="10" width="15.5546875" customWidth="1"/>
    <col min="11" max="11" width="27.109375" customWidth="1"/>
    <col min="12" max="13" width="15.33203125" customWidth="1"/>
  </cols>
  <sheetData>
    <row r="1" spans="1:32" x14ac:dyDescent="0.3">
      <c r="A1" s="116" t="s">
        <v>513</v>
      </c>
      <c r="B1" s="117"/>
      <c r="C1" s="117"/>
      <c r="D1" s="117"/>
      <c r="E1" s="117"/>
      <c r="F1" s="117"/>
      <c r="G1" s="117"/>
      <c r="H1" s="117"/>
      <c r="I1" s="117"/>
      <c r="J1" s="117"/>
      <c r="K1" s="117"/>
      <c r="L1" s="118"/>
      <c r="M1" s="118"/>
      <c r="N1" s="1"/>
      <c r="O1" s="1"/>
      <c r="P1" s="1"/>
      <c r="Q1" s="1"/>
      <c r="R1" s="1"/>
      <c r="S1" s="1"/>
      <c r="T1" s="1"/>
      <c r="U1" s="1"/>
      <c r="V1" s="1"/>
      <c r="W1" s="1"/>
      <c r="X1" s="1"/>
      <c r="Y1" s="1"/>
      <c r="Z1" s="1"/>
      <c r="AA1" s="1"/>
      <c r="AB1" s="1"/>
      <c r="AC1" s="1"/>
      <c r="AD1" s="1"/>
      <c r="AE1" s="1"/>
      <c r="AF1" s="1"/>
    </row>
    <row r="2" spans="1:32" ht="69" x14ac:dyDescent="0.3">
      <c r="A2" s="2"/>
      <c r="B2" s="16">
        <v>1</v>
      </c>
      <c r="C2" s="16" t="s">
        <v>23</v>
      </c>
      <c r="D2" s="16" t="s">
        <v>31</v>
      </c>
      <c r="E2" s="16" t="s">
        <v>101</v>
      </c>
      <c r="F2" s="31" t="s">
        <v>397</v>
      </c>
      <c r="G2" s="2" t="s">
        <v>24</v>
      </c>
      <c r="H2" s="2" t="s">
        <v>600</v>
      </c>
      <c r="I2" s="78" t="s">
        <v>599</v>
      </c>
      <c r="J2" s="3" t="s">
        <v>2</v>
      </c>
      <c r="K2" s="2" t="s">
        <v>3</v>
      </c>
      <c r="L2" s="2" t="s">
        <v>598</v>
      </c>
      <c r="M2" s="2" t="s">
        <v>597</v>
      </c>
      <c r="N2" s="6"/>
      <c r="O2" s="6"/>
      <c r="P2" s="1"/>
      <c r="Q2" s="1"/>
      <c r="R2" s="1"/>
      <c r="S2" s="1"/>
      <c r="T2" s="1"/>
      <c r="U2" s="1"/>
      <c r="V2" s="1"/>
      <c r="W2" s="1"/>
      <c r="X2" s="1"/>
      <c r="Y2" s="1"/>
      <c r="Z2" s="1"/>
      <c r="AA2" s="1"/>
      <c r="AB2" s="1"/>
      <c r="AC2" s="1"/>
      <c r="AD2" s="1"/>
      <c r="AE2" s="1"/>
      <c r="AF2" s="1"/>
    </row>
    <row r="3" spans="1:32" ht="21" customHeight="1" x14ac:dyDescent="0.3">
      <c r="A3" s="119" t="s">
        <v>663</v>
      </c>
      <c r="B3" s="120"/>
      <c r="C3" s="120"/>
      <c r="D3" s="120"/>
      <c r="E3" s="120"/>
      <c r="F3" s="120"/>
      <c r="G3" s="120"/>
      <c r="H3" s="120"/>
      <c r="I3" s="120"/>
      <c r="J3" s="120"/>
      <c r="K3" s="120"/>
      <c r="L3" s="120"/>
      <c r="M3" s="120"/>
      <c r="N3" s="6"/>
      <c r="O3" s="6"/>
      <c r="P3" s="1"/>
      <c r="Q3" s="1"/>
      <c r="R3" s="1"/>
      <c r="S3" s="1"/>
      <c r="T3" s="1"/>
      <c r="U3" s="1"/>
      <c r="V3" s="1"/>
      <c r="W3" s="1"/>
      <c r="X3" s="1"/>
      <c r="Y3" s="1"/>
      <c r="Z3" s="1"/>
      <c r="AA3" s="1"/>
      <c r="AB3" s="1"/>
      <c r="AC3" s="1"/>
      <c r="AD3" s="1"/>
      <c r="AE3" s="1"/>
      <c r="AF3" s="1"/>
    </row>
    <row r="4" spans="1:32" ht="229.95" customHeight="1" x14ac:dyDescent="0.3">
      <c r="A4" s="4">
        <v>1</v>
      </c>
      <c r="B4" s="69" t="s">
        <v>664</v>
      </c>
      <c r="C4" s="7" t="s">
        <v>665</v>
      </c>
      <c r="D4" s="7" t="s">
        <v>666</v>
      </c>
      <c r="E4" s="16" t="s">
        <v>667</v>
      </c>
      <c r="F4" s="67">
        <f>G4*1.25</f>
        <v>148.75</v>
      </c>
      <c r="G4" s="19">
        <f>I4*1.7</f>
        <v>119</v>
      </c>
      <c r="H4" s="20">
        <f>I4*1.15</f>
        <v>80.5</v>
      </c>
      <c r="I4" s="66">
        <v>70</v>
      </c>
      <c r="J4" s="2" t="s">
        <v>4</v>
      </c>
      <c r="K4" s="23"/>
      <c r="L4" s="22">
        <f>SUM(H4*K4)</f>
        <v>0</v>
      </c>
      <c r="M4" s="5">
        <f t="shared" ref="M4:M106" si="0">SUM(I4*K4)</f>
        <v>0</v>
      </c>
      <c r="N4" s="6"/>
      <c r="O4" s="6"/>
      <c r="P4" s="6"/>
      <c r="Q4" s="18"/>
      <c r="R4" s="1"/>
      <c r="S4" s="1"/>
      <c r="T4" s="1"/>
      <c r="U4" s="1"/>
      <c r="V4" s="1"/>
      <c r="W4" s="1"/>
      <c r="X4" s="1"/>
      <c r="Y4" s="1"/>
      <c r="Z4" s="1"/>
      <c r="AA4" s="1"/>
      <c r="AB4" s="1"/>
      <c r="AC4" s="1"/>
      <c r="AD4" s="1"/>
      <c r="AE4" s="1"/>
      <c r="AF4" s="1"/>
    </row>
    <row r="5" spans="1:32" ht="229.95" customHeight="1" x14ac:dyDescent="0.3">
      <c r="A5" s="4">
        <v>2</v>
      </c>
      <c r="B5" s="69" t="s">
        <v>668</v>
      </c>
      <c r="C5" s="7" t="s">
        <v>665</v>
      </c>
      <c r="D5" s="7" t="s">
        <v>666</v>
      </c>
      <c r="E5" s="16" t="s">
        <v>667</v>
      </c>
      <c r="F5" s="67">
        <f t="shared" ref="F5:F107" si="1">G5*1.25</f>
        <v>148.75</v>
      </c>
      <c r="G5" s="19">
        <f t="shared" ref="G5:G107" si="2">I5*1.7</f>
        <v>119</v>
      </c>
      <c r="H5" s="20">
        <f t="shared" ref="H5:H107" si="3">I5*1.15</f>
        <v>80.5</v>
      </c>
      <c r="I5" s="66">
        <v>70</v>
      </c>
      <c r="J5" s="2" t="s">
        <v>4</v>
      </c>
      <c r="K5" s="23"/>
      <c r="L5" s="22">
        <f t="shared" ref="L5:L107" si="4">SUM(H5*K5)</f>
        <v>0</v>
      </c>
      <c r="M5" s="5">
        <f t="shared" si="0"/>
        <v>0</v>
      </c>
      <c r="N5" s="6"/>
      <c r="O5" s="6"/>
      <c r="P5" s="6"/>
      <c r="Q5" s="1"/>
      <c r="R5" s="1"/>
      <c r="S5" s="1"/>
      <c r="T5" s="1"/>
      <c r="U5" s="1"/>
      <c r="V5" s="1"/>
      <c r="W5" s="1"/>
      <c r="X5" s="1"/>
      <c r="Y5" s="1"/>
      <c r="Z5" s="1"/>
      <c r="AA5" s="1"/>
      <c r="AB5" s="1"/>
      <c r="AC5" s="1"/>
      <c r="AD5" s="1"/>
      <c r="AE5" s="1"/>
      <c r="AF5" s="1"/>
    </row>
    <row r="6" spans="1:32" ht="229.95" customHeight="1" x14ac:dyDescent="0.3">
      <c r="A6" s="4">
        <v>3</v>
      </c>
      <c r="B6" s="69" t="s">
        <v>669</v>
      </c>
      <c r="C6" s="7" t="s">
        <v>665</v>
      </c>
      <c r="D6" s="7" t="s">
        <v>666</v>
      </c>
      <c r="E6" s="16" t="s">
        <v>667</v>
      </c>
      <c r="F6" s="67">
        <f t="shared" si="1"/>
        <v>148.75</v>
      </c>
      <c r="G6" s="19">
        <f t="shared" si="2"/>
        <v>119</v>
      </c>
      <c r="H6" s="20">
        <f t="shared" si="3"/>
        <v>80.5</v>
      </c>
      <c r="I6" s="66">
        <v>70</v>
      </c>
      <c r="J6" s="2" t="s">
        <v>4</v>
      </c>
      <c r="K6" s="23"/>
      <c r="L6" s="22">
        <f t="shared" si="4"/>
        <v>0</v>
      </c>
      <c r="M6" s="5">
        <f t="shared" si="0"/>
        <v>0</v>
      </c>
      <c r="N6" s="6"/>
      <c r="O6" s="6"/>
      <c r="P6" s="6"/>
      <c r="Q6" s="1"/>
      <c r="R6" s="1"/>
      <c r="S6" s="1"/>
      <c r="T6" s="1"/>
      <c r="U6" s="1"/>
      <c r="V6" s="1"/>
      <c r="W6" s="1"/>
      <c r="X6" s="1"/>
      <c r="Y6" s="1"/>
      <c r="Z6" s="1"/>
      <c r="AA6" s="1"/>
      <c r="AB6" s="1"/>
      <c r="AC6" s="1"/>
      <c r="AD6" s="1"/>
      <c r="AE6" s="1"/>
      <c r="AF6" s="1"/>
    </row>
    <row r="7" spans="1:32" ht="229.95" customHeight="1" x14ac:dyDescent="0.3">
      <c r="A7" s="4">
        <v>4</v>
      </c>
      <c r="B7" s="69" t="s">
        <v>670</v>
      </c>
      <c r="C7" s="7" t="s">
        <v>665</v>
      </c>
      <c r="D7" s="7" t="s">
        <v>666</v>
      </c>
      <c r="E7" s="16" t="s">
        <v>667</v>
      </c>
      <c r="F7" s="67">
        <f t="shared" si="1"/>
        <v>148.75</v>
      </c>
      <c r="G7" s="19">
        <f t="shared" si="2"/>
        <v>119</v>
      </c>
      <c r="H7" s="20">
        <f t="shared" si="3"/>
        <v>80.5</v>
      </c>
      <c r="I7" s="66">
        <v>70</v>
      </c>
      <c r="J7" s="2" t="s">
        <v>4</v>
      </c>
      <c r="K7" s="23"/>
      <c r="L7" s="22">
        <f t="shared" si="4"/>
        <v>0</v>
      </c>
      <c r="M7" s="5">
        <f t="shared" si="0"/>
        <v>0</v>
      </c>
      <c r="N7" s="6"/>
      <c r="O7" s="6"/>
      <c r="P7" s="6"/>
      <c r="Q7" s="1"/>
      <c r="R7" s="1"/>
      <c r="S7" s="1"/>
      <c r="T7" s="1"/>
      <c r="U7" s="1"/>
      <c r="V7" s="1"/>
      <c r="W7" s="1"/>
      <c r="X7" s="1"/>
      <c r="Y7" s="1"/>
      <c r="Z7" s="1"/>
      <c r="AA7" s="1"/>
      <c r="AB7" s="1"/>
      <c r="AC7" s="1"/>
      <c r="AD7" s="1"/>
      <c r="AE7" s="1"/>
      <c r="AF7" s="1"/>
    </row>
    <row r="8" spans="1:32" ht="229.95" customHeight="1" x14ac:dyDescent="0.3">
      <c r="A8" s="4">
        <v>5</v>
      </c>
      <c r="B8" s="69" t="s">
        <v>671</v>
      </c>
      <c r="C8" s="7" t="s">
        <v>665</v>
      </c>
      <c r="D8" s="7" t="s">
        <v>666</v>
      </c>
      <c r="E8" s="16" t="s">
        <v>667</v>
      </c>
      <c r="F8" s="67">
        <f t="shared" si="1"/>
        <v>148.75</v>
      </c>
      <c r="G8" s="19">
        <f t="shared" si="2"/>
        <v>119</v>
      </c>
      <c r="H8" s="20">
        <f t="shared" si="3"/>
        <v>80.5</v>
      </c>
      <c r="I8" s="66">
        <v>70</v>
      </c>
      <c r="J8" s="2" t="s">
        <v>4</v>
      </c>
      <c r="K8" s="23"/>
      <c r="L8" s="22">
        <f t="shared" si="4"/>
        <v>0</v>
      </c>
      <c r="M8" s="5">
        <f t="shared" si="0"/>
        <v>0</v>
      </c>
      <c r="N8" s="1"/>
      <c r="O8" s="1"/>
      <c r="P8" s="6"/>
      <c r="Q8" s="1"/>
      <c r="R8" s="1"/>
      <c r="S8" s="1"/>
      <c r="T8" s="1"/>
      <c r="U8" s="1"/>
      <c r="V8" s="1"/>
      <c r="W8" s="1"/>
      <c r="X8" s="1"/>
      <c r="Y8" s="1"/>
      <c r="Z8" s="1"/>
      <c r="AA8" s="1"/>
      <c r="AB8" s="1"/>
      <c r="AC8" s="1"/>
      <c r="AD8" s="1"/>
      <c r="AE8" s="1"/>
      <c r="AF8" s="1"/>
    </row>
    <row r="9" spans="1:32" ht="229.95" customHeight="1" x14ac:dyDescent="0.3">
      <c r="A9" s="4">
        <v>6</v>
      </c>
      <c r="B9" s="69" t="s">
        <v>672</v>
      </c>
      <c r="C9" s="7" t="s">
        <v>665</v>
      </c>
      <c r="D9" s="7" t="s">
        <v>666</v>
      </c>
      <c r="E9" s="16" t="s">
        <v>667</v>
      </c>
      <c r="F9" s="67">
        <f t="shared" si="1"/>
        <v>148.75</v>
      </c>
      <c r="G9" s="19">
        <f t="shared" si="2"/>
        <v>119</v>
      </c>
      <c r="H9" s="20">
        <f t="shared" si="3"/>
        <v>80.5</v>
      </c>
      <c r="I9" s="66">
        <v>70</v>
      </c>
      <c r="J9" s="2" t="s">
        <v>4</v>
      </c>
      <c r="K9" s="23"/>
      <c r="L9" s="22">
        <f t="shared" si="4"/>
        <v>0</v>
      </c>
      <c r="M9" s="5">
        <f t="shared" si="0"/>
        <v>0</v>
      </c>
      <c r="N9" s="1"/>
      <c r="O9" s="1"/>
      <c r="P9" s="6"/>
      <c r="Q9" s="1"/>
      <c r="R9" s="1"/>
      <c r="S9" s="1"/>
      <c r="T9" s="1"/>
      <c r="U9" s="1"/>
      <c r="V9" s="1"/>
      <c r="W9" s="1"/>
      <c r="X9" s="1"/>
      <c r="Y9" s="1"/>
      <c r="Z9" s="1"/>
      <c r="AA9" s="1"/>
      <c r="AB9" s="1"/>
      <c r="AC9" s="1"/>
      <c r="AD9" s="1"/>
      <c r="AE9" s="1"/>
      <c r="AF9" s="1"/>
    </row>
    <row r="10" spans="1:32" ht="229.95" customHeight="1" x14ac:dyDescent="0.3">
      <c r="A10" s="4">
        <v>7</v>
      </c>
      <c r="B10" s="69" t="s">
        <v>673</v>
      </c>
      <c r="C10" s="7" t="s">
        <v>674</v>
      </c>
      <c r="D10" s="7" t="s">
        <v>675</v>
      </c>
      <c r="E10" s="16" t="s">
        <v>667</v>
      </c>
      <c r="F10" s="67">
        <f t="shared" si="1"/>
        <v>157.25</v>
      </c>
      <c r="G10" s="19">
        <f t="shared" si="2"/>
        <v>125.8</v>
      </c>
      <c r="H10" s="20">
        <f t="shared" si="3"/>
        <v>85.1</v>
      </c>
      <c r="I10" s="66">
        <v>74</v>
      </c>
      <c r="J10" s="2" t="s">
        <v>4</v>
      </c>
      <c r="K10" s="23"/>
      <c r="L10" s="22">
        <f t="shared" si="4"/>
        <v>0</v>
      </c>
      <c r="M10" s="5">
        <f t="shared" si="0"/>
        <v>0</v>
      </c>
      <c r="N10" s="1"/>
      <c r="O10" s="1"/>
      <c r="P10" s="6"/>
      <c r="Q10" s="1"/>
      <c r="R10" s="1"/>
      <c r="S10" s="1"/>
      <c r="T10" s="1"/>
      <c r="U10" s="1"/>
      <c r="V10" s="1"/>
      <c r="W10" s="1"/>
      <c r="X10" s="1"/>
      <c r="Y10" s="1"/>
      <c r="Z10" s="1"/>
      <c r="AA10" s="1"/>
      <c r="AB10" s="1"/>
      <c r="AC10" s="1"/>
      <c r="AD10" s="1"/>
      <c r="AE10" s="1"/>
      <c r="AF10" s="1"/>
    </row>
    <row r="11" spans="1:32" ht="229.95" customHeight="1" x14ac:dyDescent="0.3">
      <c r="A11" s="4">
        <v>8</v>
      </c>
      <c r="B11" s="69" t="s">
        <v>676</v>
      </c>
      <c r="C11" s="7" t="s">
        <v>674</v>
      </c>
      <c r="D11" s="7" t="s">
        <v>675</v>
      </c>
      <c r="E11" s="16" t="s">
        <v>667</v>
      </c>
      <c r="F11" s="67">
        <f t="shared" si="1"/>
        <v>157.25</v>
      </c>
      <c r="G11" s="19">
        <f t="shared" si="2"/>
        <v>125.8</v>
      </c>
      <c r="H11" s="20">
        <f t="shared" si="3"/>
        <v>85.1</v>
      </c>
      <c r="I11" s="66">
        <v>74</v>
      </c>
      <c r="J11" s="2" t="s">
        <v>4</v>
      </c>
      <c r="K11" s="23"/>
      <c r="L11" s="22">
        <f t="shared" si="4"/>
        <v>0</v>
      </c>
      <c r="M11" s="5">
        <f t="shared" si="0"/>
        <v>0</v>
      </c>
      <c r="N11" s="1"/>
      <c r="O11" s="1"/>
      <c r="P11" s="6"/>
      <c r="Q11" s="1"/>
      <c r="R11" s="1"/>
      <c r="S11" s="1"/>
      <c r="T11" s="1"/>
      <c r="U11" s="1"/>
      <c r="V11" s="1"/>
      <c r="W11" s="1"/>
      <c r="X11" s="1"/>
      <c r="Y11" s="1"/>
      <c r="Z11" s="1"/>
      <c r="AA11" s="1"/>
      <c r="AB11" s="1"/>
      <c r="AC11" s="1"/>
      <c r="AD11" s="1"/>
      <c r="AE11" s="1"/>
      <c r="AF11" s="1"/>
    </row>
    <row r="12" spans="1:32" ht="229.95" customHeight="1" x14ac:dyDescent="0.3">
      <c r="A12" s="4">
        <v>9</v>
      </c>
      <c r="B12" s="69" t="s">
        <v>677</v>
      </c>
      <c r="C12" s="7" t="s">
        <v>674</v>
      </c>
      <c r="D12" s="7" t="s">
        <v>675</v>
      </c>
      <c r="E12" s="16" t="s">
        <v>667</v>
      </c>
      <c r="F12" s="67">
        <f t="shared" si="1"/>
        <v>178.49999999999997</v>
      </c>
      <c r="G12" s="19">
        <f t="shared" si="2"/>
        <v>142.79999999999998</v>
      </c>
      <c r="H12" s="20">
        <f t="shared" si="3"/>
        <v>96.6</v>
      </c>
      <c r="I12" s="66">
        <v>84</v>
      </c>
      <c r="J12" s="2" t="s">
        <v>4</v>
      </c>
      <c r="K12" s="23"/>
      <c r="L12" s="22">
        <f t="shared" si="4"/>
        <v>0</v>
      </c>
      <c r="M12" s="5">
        <f t="shared" si="0"/>
        <v>0</v>
      </c>
      <c r="N12" s="1"/>
      <c r="O12" s="1"/>
      <c r="P12" s="6"/>
      <c r="Q12" s="1"/>
      <c r="R12" s="1"/>
      <c r="S12" s="1"/>
      <c r="T12" s="1"/>
      <c r="U12" s="1"/>
      <c r="V12" s="1"/>
      <c r="W12" s="1"/>
      <c r="X12" s="1"/>
      <c r="Y12" s="1"/>
      <c r="Z12" s="1"/>
      <c r="AA12" s="1"/>
      <c r="AB12" s="1"/>
      <c r="AC12" s="1"/>
      <c r="AD12" s="1"/>
      <c r="AE12" s="1"/>
      <c r="AF12" s="1"/>
    </row>
    <row r="13" spans="1:32" ht="229.95" customHeight="1" x14ac:dyDescent="0.3">
      <c r="A13" s="4">
        <v>10</v>
      </c>
      <c r="B13" s="69" t="s">
        <v>678</v>
      </c>
      <c r="C13" s="7" t="s">
        <v>674</v>
      </c>
      <c r="D13" s="7" t="s">
        <v>675</v>
      </c>
      <c r="E13" s="16" t="s">
        <v>667</v>
      </c>
      <c r="F13" s="67">
        <f t="shared" si="1"/>
        <v>178.49999999999997</v>
      </c>
      <c r="G13" s="19">
        <f t="shared" si="2"/>
        <v>142.79999999999998</v>
      </c>
      <c r="H13" s="20">
        <f t="shared" si="3"/>
        <v>96.6</v>
      </c>
      <c r="I13" s="66">
        <v>84</v>
      </c>
      <c r="J13" s="2" t="s">
        <v>4</v>
      </c>
      <c r="K13" s="23"/>
      <c r="L13" s="22">
        <f t="shared" si="4"/>
        <v>0</v>
      </c>
      <c r="M13" s="5">
        <f t="shared" si="0"/>
        <v>0</v>
      </c>
      <c r="N13" s="1"/>
      <c r="O13" s="1"/>
      <c r="P13" s="6"/>
      <c r="Q13" s="1"/>
      <c r="R13" s="1"/>
      <c r="S13" s="1"/>
      <c r="T13" s="1"/>
      <c r="U13" s="1"/>
      <c r="V13" s="1"/>
      <c r="W13" s="1"/>
      <c r="X13" s="1"/>
      <c r="Y13" s="1"/>
      <c r="Z13" s="1"/>
      <c r="AA13" s="1"/>
      <c r="AB13" s="1"/>
      <c r="AC13" s="1"/>
      <c r="AD13" s="1"/>
      <c r="AE13" s="1"/>
      <c r="AF13" s="1"/>
    </row>
    <row r="14" spans="1:32" ht="229.95" customHeight="1" x14ac:dyDescent="0.3">
      <c r="A14" s="4">
        <v>11</v>
      </c>
      <c r="B14" s="69" t="s">
        <v>679</v>
      </c>
      <c r="C14" s="7" t="s">
        <v>674</v>
      </c>
      <c r="D14" s="7" t="s">
        <v>675</v>
      </c>
      <c r="E14" s="16" t="s">
        <v>667</v>
      </c>
      <c r="F14" s="67">
        <f t="shared" si="1"/>
        <v>199.74999999999997</v>
      </c>
      <c r="G14" s="19">
        <f t="shared" si="2"/>
        <v>159.79999999999998</v>
      </c>
      <c r="H14" s="20">
        <f t="shared" si="3"/>
        <v>108.1</v>
      </c>
      <c r="I14" s="66">
        <v>94</v>
      </c>
      <c r="J14" s="2" t="s">
        <v>4</v>
      </c>
      <c r="K14" s="23"/>
      <c r="L14" s="22">
        <f t="shared" si="4"/>
        <v>0</v>
      </c>
      <c r="M14" s="5">
        <f t="shared" si="0"/>
        <v>0</v>
      </c>
      <c r="N14" s="1"/>
      <c r="O14" s="1"/>
      <c r="P14" s="6"/>
      <c r="Q14" s="1"/>
      <c r="R14" s="1"/>
      <c r="S14" s="1"/>
      <c r="T14" s="1"/>
      <c r="U14" s="1"/>
      <c r="V14" s="1"/>
      <c r="W14" s="1"/>
      <c r="X14" s="1"/>
      <c r="Y14" s="1"/>
      <c r="Z14" s="1"/>
      <c r="AA14" s="1"/>
      <c r="AB14" s="1"/>
      <c r="AC14" s="1"/>
      <c r="AD14" s="1"/>
      <c r="AE14" s="1"/>
      <c r="AF14" s="1"/>
    </row>
    <row r="15" spans="1:32" ht="229.95" customHeight="1" x14ac:dyDescent="0.3">
      <c r="A15" s="4">
        <v>12</v>
      </c>
      <c r="B15" s="69" t="s">
        <v>680</v>
      </c>
      <c r="C15" s="7" t="s">
        <v>674</v>
      </c>
      <c r="D15" s="7" t="s">
        <v>675</v>
      </c>
      <c r="E15" s="16" t="s">
        <v>667</v>
      </c>
      <c r="F15" s="67">
        <f t="shared" si="1"/>
        <v>199.74999999999997</v>
      </c>
      <c r="G15" s="19">
        <f t="shared" si="2"/>
        <v>159.79999999999998</v>
      </c>
      <c r="H15" s="20">
        <f t="shared" si="3"/>
        <v>108.1</v>
      </c>
      <c r="I15" s="66">
        <v>94</v>
      </c>
      <c r="J15" s="2" t="s">
        <v>4</v>
      </c>
      <c r="K15" s="23"/>
      <c r="L15" s="22">
        <f t="shared" si="4"/>
        <v>0</v>
      </c>
      <c r="M15" s="5">
        <f t="shared" si="0"/>
        <v>0</v>
      </c>
      <c r="N15" s="1"/>
      <c r="O15" s="1"/>
      <c r="P15" s="6"/>
      <c r="Q15" s="1"/>
      <c r="R15" s="1"/>
      <c r="S15" s="1"/>
      <c r="T15" s="1"/>
      <c r="U15" s="1"/>
      <c r="V15" s="1"/>
      <c r="W15" s="1"/>
      <c r="X15" s="1"/>
      <c r="Y15" s="1"/>
      <c r="Z15" s="1"/>
      <c r="AA15" s="1"/>
      <c r="AB15" s="1"/>
      <c r="AC15" s="1"/>
      <c r="AD15" s="1"/>
      <c r="AE15" s="1"/>
      <c r="AF15" s="1"/>
    </row>
    <row r="16" spans="1:32" ht="229.95" customHeight="1" x14ac:dyDescent="0.3">
      <c r="A16" s="4">
        <v>13</v>
      </c>
      <c r="B16" s="69" t="s">
        <v>681</v>
      </c>
      <c r="C16" s="7" t="s">
        <v>674</v>
      </c>
      <c r="D16" s="7" t="s">
        <v>675</v>
      </c>
      <c r="E16" s="16" t="s">
        <v>667</v>
      </c>
      <c r="F16" s="67">
        <f t="shared" si="1"/>
        <v>220.99999999999997</v>
      </c>
      <c r="G16" s="19">
        <f t="shared" si="2"/>
        <v>176.79999999999998</v>
      </c>
      <c r="H16" s="20">
        <f t="shared" si="3"/>
        <v>119.6</v>
      </c>
      <c r="I16" s="66">
        <v>104</v>
      </c>
      <c r="J16" s="2" t="s">
        <v>4</v>
      </c>
      <c r="K16" s="23"/>
      <c r="L16" s="22">
        <f t="shared" si="4"/>
        <v>0</v>
      </c>
      <c r="M16" s="5">
        <f t="shared" si="0"/>
        <v>0</v>
      </c>
      <c r="N16" s="1"/>
      <c r="O16" s="1"/>
      <c r="P16" s="6"/>
      <c r="Q16" s="1"/>
      <c r="R16" s="1"/>
      <c r="S16" s="1"/>
      <c r="T16" s="1"/>
      <c r="U16" s="1"/>
      <c r="V16" s="1"/>
      <c r="W16" s="1"/>
      <c r="X16" s="1"/>
      <c r="Y16" s="1"/>
      <c r="Z16" s="1"/>
      <c r="AA16" s="1"/>
      <c r="AB16" s="1"/>
      <c r="AC16" s="1"/>
      <c r="AD16" s="1"/>
      <c r="AE16" s="1"/>
      <c r="AF16" s="1"/>
    </row>
    <row r="17" spans="1:32" ht="229.95" customHeight="1" x14ac:dyDescent="0.3">
      <c r="A17" s="4">
        <v>14</v>
      </c>
      <c r="B17" s="69" t="s">
        <v>682</v>
      </c>
      <c r="C17" s="7" t="s">
        <v>674</v>
      </c>
      <c r="D17" s="7" t="s">
        <v>675</v>
      </c>
      <c r="E17" s="16" t="s">
        <v>667</v>
      </c>
      <c r="F17" s="67">
        <f t="shared" si="1"/>
        <v>220.99999999999997</v>
      </c>
      <c r="G17" s="19">
        <f t="shared" si="2"/>
        <v>176.79999999999998</v>
      </c>
      <c r="H17" s="20">
        <f t="shared" si="3"/>
        <v>119.6</v>
      </c>
      <c r="I17" s="66">
        <v>104</v>
      </c>
      <c r="J17" s="2" t="s">
        <v>4</v>
      </c>
      <c r="K17" s="23"/>
      <c r="L17" s="22">
        <f t="shared" si="4"/>
        <v>0</v>
      </c>
      <c r="M17" s="5">
        <f t="shared" si="0"/>
        <v>0</v>
      </c>
      <c r="N17" s="1"/>
      <c r="O17" s="1"/>
      <c r="P17" s="6"/>
      <c r="Q17" s="1"/>
      <c r="R17" s="1"/>
      <c r="S17" s="1"/>
      <c r="T17" s="1"/>
      <c r="U17" s="1"/>
      <c r="V17" s="1"/>
      <c r="W17" s="1"/>
      <c r="X17" s="1"/>
      <c r="Y17" s="1"/>
      <c r="Z17" s="1"/>
      <c r="AA17" s="1"/>
      <c r="AB17" s="1"/>
      <c r="AC17" s="1"/>
      <c r="AD17" s="1"/>
      <c r="AE17" s="1"/>
      <c r="AF17" s="1"/>
    </row>
    <row r="18" spans="1:32" ht="229.95" customHeight="1" x14ac:dyDescent="0.3">
      <c r="A18" s="4">
        <v>15</v>
      </c>
      <c r="B18" s="69" t="s">
        <v>683</v>
      </c>
      <c r="C18" s="7" t="s">
        <v>674</v>
      </c>
      <c r="D18" s="7" t="s">
        <v>675</v>
      </c>
      <c r="E18" s="16" t="s">
        <v>667</v>
      </c>
      <c r="F18" s="67">
        <f t="shared" si="1"/>
        <v>242.24999999999997</v>
      </c>
      <c r="G18" s="19">
        <f t="shared" si="2"/>
        <v>193.79999999999998</v>
      </c>
      <c r="H18" s="20">
        <f t="shared" si="3"/>
        <v>131.1</v>
      </c>
      <c r="I18" s="66">
        <v>114</v>
      </c>
      <c r="J18" s="2" t="s">
        <v>4</v>
      </c>
      <c r="K18" s="23"/>
      <c r="L18" s="22">
        <f t="shared" si="4"/>
        <v>0</v>
      </c>
      <c r="M18" s="5">
        <f t="shared" si="0"/>
        <v>0</v>
      </c>
      <c r="N18" s="1"/>
      <c r="O18" s="1"/>
      <c r="P18" s="6"/>
      <c r="Q18" s="1"/>
      <c r="R18" s="1"/>
      <c r="S18" s="1"/>
      <c r="T18" s="1"/>
      <c r="U18" s="1"/>
      <c r="V18" s="1"/>
      <c r="W18" s="1"/>
      <c r="X18" s="1"/>
      <c r="Y18" s="1"/>
      <c r="Z18" s="1"/>
      <c r="AA18" s="1"/>
      <c r="AB18" s="1"/>
      <c r="AC18" s="1"/>
      <c r="AD18" s="1"/>
      <c r="AE18" s="1"/>
      <c r="AF18" s="1"/>
    </row>
    <row r="19" spans="1:32" ht="229.95" customHeight="1" x14ac:dyDescent="0.3">
      <c r="A19" s="4">
        <v>16</v>
      </c>
      <c r="B19" s="69" t="s">
        <v>684</v>
      </c>
      <c r="C19" s="7" t="s">
        <v>674</v>
      </c>
      <c r="D19" s="7" t="s">
        <v>675</v>
      </c>
      <c r="E19" s="16" t="s">
        <v>667</v>
      </c>
      <c r="F19" s="67">
        <f t="shared" si="1"/>
        <v>242.24999999999997</v>
      </c>
      <c r="G19" s="19">
        <f t="shared" si="2"/>
        <v>193.79999999999998</v>
      </c>
      <c r="H19" s="20">
        <f t="shared" si="3"/>
        <v>131.1</v>
      </c>
      <c r="I19" s="66">
        <v>114</v>
      </c>
      <c r="J19" s="2" t="s">
        <v>4</v>
      </c>
      <c r="K19" s="23"/>
      <c r="L19" s="22">
        <f t="shared" si="4"/>
        <v>0</v>
      </c>
      <c r="M19" s="5">
        <f>SUM(I19*K19)</f>
        <v>0</v>
      </c>
      <c r="N19" s="1"/>
      <c r="O19" s="1"/>
      <c r="P19" s="6"/>
      <c r="Q19" s="1"/>
      <c r="R19" s="1"/>
      <c r="S19" s="1"/>
      <c r="T19" s="1"/>
      <c r="U19" s="1"/>
      <c r="V19" s="1"/>
      <c r="W19" s="1"/>
      <c r="X19" s="1"/>
      <c r="Y19" s="1"/>
      <c r="Z19" s="1"/>
      <c r="AA19" s="1"/>
      <c r="AB19" s="1"/>
      <c r="AC19" s="1"/>
      <c r="AD19" s="1"/>
      <c r="AE19" s="1"/>
      <c r="AF19" s="1"/>
    </row>
    <row r="20" spans="1:32" ht="229.95" customHeight="1" x14ac:dyDescent="0.3">
      <c r="A20" s="4">
        <v>17</v>
      </c>
      <c r="B20" s="69" t="s">
        <v>685</v>
      </c>
      <c r="C20" s="7" t="s">
        <v>674</v>
      </c>
      <c r="D20" s="7" t="s">
        <v>675</v>
      </c>
      <c r="E20" s="16" t="s">
        <v>667</v>
      </c>
      <c r="F20" s="67">
        <f t="shared" si="1"/>
        <v>263.5</v>
      </c>
      <c r="G20" s="19">
        <f t="shared" si="2"/>
        <v>210.79999999999998</v>
      </c>
      <c r="H20" s="20">
        <f t="shared" si="3"/>
        <v>142.6</v>
      </c>
      <c r="I20" s="66">
        <v>124</v>
      </c>
      <c r="J20" s="2" t="s">
        <v>4</v>
      </c>
      <c r="K20" s="23"/>
      <c r="L20" s="22">
        <f t="shared" si="4"/>
        <v>0</v>
      </c>
      <c r="M20" s="5">
        <f t="shared" si="0"/>
        <v>0</v>
      </c>
      <c r="N20" s="1"/>
      <c r="O20" s="1"/>
      <c r="P20" s="1"/>
      <c r="Q20" s="1"/>
      <c r="R20" s="1"/>
      <c r="S20" s="1"/>
      <c r="T20" s="1"/>
      <c r="U20" s="1"/>
      <c r="V20" s="1"/>
      <c r="W20" s="1"/>
      <c r="X20" s="1"/>
      <c r="Y20" s="1"/>
      <c r="Z20" s="1"/>
      <c r="AA20" s="1"/>
      <c r="AB20" s="1"/>
      <c r="AC20" s="1"/>
      <c r="AD20" s="1"/>
      <c r="AE20" s="1"/>
      <c r="AF20" s="1"/>
    </row>
    <row r="21" spans="1:32" ht="229.95" customHeight="1" x14ac:dyDescent="0.3">
      <c r="A21" s="4">
        <v>18</v>
      </c>
      <c r="B21" s="69" t="s">
        <v>686</v>
      </c>
      <c r="C21" s="7" t="s">
        <v>674</v>
      </c>
      <c r="D21" s="7" t="s">
        <v>675</v>
      </c>
      <c r="E21" s="16" t="s">
        <v>667</v>
      </c>
      <c r="F21" s="67">
        <f t="shared" si="1"/>
        <v>263.5</v>
      </c>
      <c r="G21" s="19">
        <f t="shared" si="2"/>
        <v>210.79999999999998</v>
      </c>
      <c r="H21" s="20">
        <f t="shared" si="3"/>
        <v>142.6</v>
      </c>
      <c r="I21" s="66">
        <v>124</v>
      </c>
      <c r="J21" s="2" t="s">
        <v>4</v>
      </c>
      <c r="K21" s="23"/>
      <c r="L21" s="22">
        <f t="shared" si="4"/>
        <v>0</v>
      </c>
      <c r="M21" s="5">
        <f t="shared" si="0"/>
        <v>0</v>
      </c>
      <c r="N21" s="1"/>
      <c r="O21" s="1"/>
      <c r="P21" s="1"/>
      <c r="Q21" s="1"/>
      <c r="R21" s="1"/>
      <c r="S21" s="1"/>
      <c r="T21" s="1"/>
      <c r="U21" s="1"/>
      <c r="V21" s="1"/>
      <c r="W21" s="1"/>
      <c r="X21" s="1"/>
      <c r="Y21" s="1"/>
      <c r="Z21" s="1"/>
      <c r="AA21" s="1"/>
      <c r="AB21" s="1"/>
      <c r="AC21" s="1"/>
      <c r="AD21" s="1"/>
      <c r="AE21" s="1"/>
      <c r="AF21" s="1"/>
    </row>
    <row r="22" spans="1:32" ht="229.95" customHeight="1" x14ac:dyDescent="0.3">
      <c r="A22" s="4">
        <v>19</v>
      </c>
      <c r="B22" s="69" t="s">
        <v>687</v>
      </c>
      <c r="C22" s="7" t="s">
        <v>674</v>
      </c>
      <c r="D22" s="7" t="s">
        <v>675</v>
      </c>
      <c r="E22" s="16" t="s">
        <v>667</v>
      </c>
      <c r="F22" s="67">
        <f t="shared" si="1"/>
        <v>284.75</v>
      </c>
      <c r="G22" s="19">
        <f t="shared" si="2"/>
        <v>227.79999999999998</v>
      </c>
      <c r="H22" s="20">
        <f t="shared" si="3"/>
        <v>154.1</v>
      </c>
      <c r="I22" s="66">
        <v>134</v>
      </c>
      <c r="J22" s="2" t="s">
        <v>4</v>
      </c>
      <c r="K22" s="23"/>
      <c r="L22" s="22">
        <f t="shared" si="4"/>
        <v>0</v>
      </c>
      <c r="M22" s="5">
        <f t="shared" si="0"/>
        <v>0</v>
      </c>
      <c r="N22" s="1"/>
      <c r="O22" s="1"/>
      <c r="P22" s="1"/>
      <c r="Q22" s="1"/>
      <c r="R22" s="1"/>
      <c r="S22" s="1"/>
      <c r="T22" s="1"/>
      <c r="U22" s="1"/>
      <c r="V22" s="1"/>
      <c r="W22" s="1"/>
      <c r="X22" s="1"/>
      <c r="Y22" s="1"/>
      <c r="Z22" s="1"/>
      <c r="AA22" s="1"/>
      <c r="AB22" s="1"/>
      <c r="AC22" s="1"/>
      <c r="AD22" s="1"/>
      <c r="AE22" s="1"/>
      <c r="AF22" s="1"/>
    </row>
    <row r="23" spans="1:32" ht="229.95" customHeight="1" x14ac:dyDescent="0.3">
      <c r="A23" s="4">
        <v>20</v>
      </c>
      <c r="B23" s="69" t="s">
        <v>688</v>
      </c>
      <c r="C23" s="7" t="s">
        <v>674</v>
      </c>
      <c r="D23" s="7" t="s">
        <v>675</v>
      </c>
      <c r="E23" s="16" t="s">
        <v>667</v>
      </c>
      <c r="F23" s="67">
        <f t="shared" si="1"/>
        <v>284.75</v>
      </c>
      <c r="G23" s="19">
        <f t="shared" si="2"/>
        <v>227.79999999999998</v>
      </c>
      <c r="H23" s="20">
        <f t="shared" si="3"/>
        <v>154.1</v>
      </c>
      <c r="I23" s="66">
        <v>134</v>
      </c>
      <c r="J23" s="2" t="s">
        <v>4</v>
      </c>
      <c r="K23" s="23"/>
      <c r="L23" s="22">
        <f t="shared" si="4"/>
        <v>0</v>
      </c>
      <c r="M23" s="5">
        <f t="shared" si="0"/>
        <v>0</v>
      </c>
      <c r="N23" s="1"/>
      <c r="O23" s="1"/>
      <c r="P23" s="1"/>
      <c r="Q23" s="1"/>
      <c r="R23" s="1"/>
      <c r="S23" s="1"/>
      <c r="T23" s="1"/>
      <c r="U23" s="1"/>
      <c r="V23" s="1"/>
      <c r="W23" s="1"/>
      <c r="X23" s="1"/>
      <c r="Y23" s="1"/>
      <c r="Z23" s="1"/>
      <c r="AA23" s="1"/>
      <c r="AB23" s="1"/>
      <c r="AC23" s="1"/>
      <c r="AD23" s="1"/>
      <c r="AE23" s="1"/>
      <c r="AF23" s="1"/>
    </row>
    <row r="24" spans="1:32" ht="229.95" customHeight="1" x14ac:dyDescent="0.3">
      <c r="A24" s="4">
        <v>21</v>
      </c>
      <c r="B24" s="69" t="s">
        <v>689</v>
      </c>
      <c r="C24" s="7" t="s">
        <v>674</v>
      </c>
      <c r="D24" s="7" t="s">
        <v>675</v>
      </c>
      <c r="E24" s="16" t="s">
        <v>667</v>
      </c>
      <c r="F24" s="67">
        <f t="shared" si="1"/>
        <v>306</v>
      </c>
      <c r="G24" s="19">
        <f t="shared" si="2"/>
        <v>244.79999999999998</v>
      </c>
      <c r="H24" s="20">
        <f t="shared" si="3"/>
        <v>165.6</v>
      </c>
      <c r="I24" s="66">
        <v>144</v>
      </c>
      <c r="J24" s="2" t="s">
        <v>4</v>
      </c>
      <c r="K24" s="23"/>
      <c r="L24" s="22">
        <f t="shared" si="4"/>
        <v>0</v>
      </c>
      <c r="M24" s="5">
        <f>SUM(I24*K24)</f>
        <v>0</v>
      </c>
      <c r="N24" s="1"/>
      <c r="O24" s="1"/>
      <c r="P24" s="1"/>
      <c r="Q24" s="1"/>
      <c r="R24" s="1"/>
      <c r="S24" s="1"/>
      <c r="T24" s="1"/>
      <c r="U24" s="1"/>
      <c r="V24" s="1"/>
      <c r="W24" s="1"/>
      <c r="X24" s="1"/>
      <c r="Y24" s="1"/>
      <c r="Z24" s="1"/>
      <c r="AA24" s="1"/>
      <c r="AB24" s="1"/>
      <c r="AC24" s="1"/>
      <c r="AD24" s="1"/>
      <c r="AE24" s="1"/>
      <c r="AF24" s="1"/>
    </row>
    <row r="25" spans="1:32" ht="229.95" customHeight="1" x14ac:dyDescent="0.3">
      <c r="A25" s="4">
        <v>22</v>
      </c>
      <c r="B25" s="69" t="s">
        <v>690</v>
      </c>
      <c r="C25" s="7" t="s">
        <v>674</v>
      </c>
      <c r="D25" s="7" t="s">
        <v>675</v>
      </c>
      <c r="E25" s="16" t="s">
        <v>667</v>
      </c>
      <c r="F25" s="67">
        <f t="shared" si="1"/>
        <v>306</v>
      </c>
      <c r="G25" s="19">
        <f t="shared" si="2"/>
        <v>244.79999999999998</v>
      </c>
      <c r="H25" s="20">
        <f t="shared" si="3"/>
        <v>165.6</v>
      </c>
      <c r="I25" s="66">
        <v>144</v>
      </c>
      <c r="J25" s="2" t="s">
        <v>4</v>
      </c>
      <c r="K25" s="23"/>
      <c r="L25" s="22">
        <f t="shared" si="4"/>
        <v>0</v>
      </c>
      <c r="M25" s="5">
        <f>SUM(I25*K25)</f>
        <v>0</v>
      </c>
      <c r="N25" s="1"/>
      <c r="O25" s="1"/>
      <c r="P25" s="1"/>
      <c r="Q25" s="1"/>
      <c r="R25" s="1"/>
      <c r="S25" s="1"/>
      <c r="T25" s="1"/>
      <c r="U25" s="1"/>
      <c r="V25" s="1"/>
      <c r="W25" s="1"/>
      <c r="X25" s="1"/>
      <c r="Y25" s="1"/>
      <c r="Z25" s="1"/>
      <c r="AA25" s="1"/>
      <c r="AB25" s="1"/>
      <c r="AC25" s="1"/>
      <c r="AD25" s="1"/>
      <c r="AE25" s="1"/>
      <c r="AF25" s="1"/>
    </row>
    <row r="26" spans="1:32" ht="229.95" customHeight="1" x14ac:dyDescent="0.3">
      <c r="A26" s="4">
        <v>23</v>
      </c>
      <c r="B26" s="69" t="s">
        <v>691</v>
      </c>
      <c r="C26" s="7" t="s">
        <v>674</v>
      </c>
      <c r="D26" s="7" t="s">
        <v>675</v>
      </c>
      <c r="E26" s="16" t="s">
        <v>667</v>
      </c>
      <c r="F26" s="67">
        <f t="shared" si="1"/>
        <v>327.25</v>
      </c>
      <c r="G26" s="19">
        <f t="shared" si="2"/>
        <v>261.8</v>
      </c>
      <c r="H26" s="20">
        <f t="shared" si="3"/>
        <v>177.1</v>
      </c>
      <c r="I26" s="66">
        <v>154</v>
      </c>
      <c r="J26" s="2" t="s">
        <v>4</v>
      </c>
      <c r="K26" s="23"/>
      <c r="L26" s="22">
        <f t="shared" si="4"/>
        <v>0</v>
      </c>
      <c r="M26" s="5">
        <f>SUM(I26*K26)</f>
        <v>0</v>
      </c>
      <c r="N26" s="1"/>
      <c r="O26" s="1"/>
      <c r="P26" s="1"/>
      <c r="Q26" s="1"/>
      <c r="R26" s="1"/>
      <c r="S26" s="1"/>
      <c r="T26" s="1"/>
      <c r="U26" s="1"/>
      <c r="V26" s="1"/>
      <c r="W26" s="1"/>
      <c r="X26" s="1"/>
      <c r="Y26" s="1"/>
      <c r="Z26" s="1"/>
      <c r="AA26" s="1"/>
      <c r="AB26" s="1"/>
      <c r="AC26" s="1"/>
      <c r="AD26" s="1"/>
      <c r="AE26" s="1"/>
      <c r="AF26" s="1"/>
    </row>
    <row r="27" spans="1:32" ht="229.95" customHeight="1" x14ac:dyDescent="0.3">
      <c r="A27" s="4">
        <v>24</v>
      </c>
      <c r="B27" s="69" t="s">
        <v>692</v>
      </c>
      <c r="C27" s="7" t="s">
        <v>674</v>
      </c>
      <c r="D27" s="7" t="s">
        <v>675</v>
      </c>
      <c r="E27" s="16" t="s">
        <v>667</v>
      </c>
      <c r="F27" s="67">
        <f t="shared" si="1"/>
        <v>348.5</v>
      </c>
      <c r="G27" s="19">
        <f t="shared" si="2"/>
        <v>278.8</v>
      </c>
      <c r="H27" s="20">
        <f t="shared" si="3"/>
        <v>188.6</v>
      </c>
      <c r="I27" s="66">
        <v>164</v>
      </c>
      <c r="J27" s="2" t="s">
        <v>4</v>
      </c>
      <c r="K27" s="23"/>
      <c r="L27" s="22">
        <f t="shared" si="4"/>
        <v>0</v>
      </c>
      <c r="M27" s="5">
        <f>SUM(I27*K27)</f>
        <v>0</v>
      </c>
      <c r="N27" s="1"/>
      <c r="O27" s="1"/>
      <c r="P27" s="1"/>
      <c r="Q27" s="1"/>
      <c r="R27" s="1"/>
      <c r="S27" s="1"/>
      <c r="T27" s="1"/>
      <c r="U27" s="1"/>
      <c r="V27" s="1"/>
      <c r="W27" s="1"/>
      <c r="X27" s="1"/>
      <c r="Y27" s="1"/>
      <c r="Z27" s="1"/>
      <c r="AA27" s="1"/>
      <c r="AB27" s="1"/>
      <c r="AC27" s="1"/>
      <c r="AD27" s="1"/>
      <c r="AE27" s="1"/>
      <c r="AF27" s="1"/>
    </row>
    <row r="28" spans="1:32" ht="229.95" customHeight="1" x14ac:dyDescent="0.3">
      <c r="A28" s="4">
        <v>25</v>
      </c>
      <c r="B28" s="69" t="s">
        <v>693</v>
      </c>
      <c r="C28" s="7" t="s">
        <v>674</v>
      </c>
      <c r="D28" s="7" t="s">
        <v>675</v>
      </c>
      <c r="E28" s="16" t="s">
        <v>694</v>
      </c>
      <c r="F28" s="67">
        <f t="shared" si="1"/>
        <v>201.875</v>
      </c>
      <c r="G28" s="19">
        <f t="shared" si="2"/>
        <v>161.5</v>
      </c>
      <c r="H28" s="20">
        <f t="shared" si="3"/>
        <v>109.24999999999999</v>
      </c>
      <c r="I28" s="66">
        <v>95</v>
      </c>
      <c r="J28" s="2" t="s">
        <v>4</v>
      </c>
      <c r="K28" s="23"/>
      <c r="L28" s="22">
        <f t="shared" si="4"/>
        <v>0</v>
      </c>
      <c r="M28" s="5">
        <f t="shared" si="0"/>
        <v>0</v>
      </c>
      <c r="N28" s="1"/>
      <c r="O28" s="1"/>
      <c r="P28" s="1"/>
      <c r="Q28" s="1"/>
      <c r="R28" s="1"/>
      <c r="S28" s="1"/>
      <c r="T28" s="1"/>
      <c r="U28" s="1"/>
      <c r="V28" s="1"/>
      <c r="W28" s="1"/>
      <c r="X28" s="1"/>
      <c r="Y28" s="1"/>
      <c r="Z28" s="1"/>
      <c r="AA28" s="1"/>
      <c r="AB28" s="1"/>
      <c r="AC28" s="1"/>
      <c r="AD28" s="1"/>
      <c r="AE28" s="1"/>
      <c r="AF28" s="1"/>
    </row>
    <row r="29" spans="1:32" ht="229.95" customHeight="1" x14ac:dyDescent="0.3">
      <c r="A29" s="4">
        <v>26</v>
      </c>
      <c r="B29" s="69" t="s">
        <v>695</v>
      </c>
      <c r="C29" s="7" t="s">
        <v>674</v>
      </c>
      <c r="D29" s="7" t="s">
        <v>675</v>
      </c>
      <c r="E29" s="16" t="s">
        <v>694</v>
      </c>
      <c r="F29" s="67">
        <f t="shared" si="1"/>
        <v>212.5</v>
      </c>
      <c r="G29" s="19">
        <f t="shared" si="2"/>
        <v>170</v>
      </c>
      <c r="H29" s="20">
        <f t="shared" si="3"/>
        <v>114.99999999999999</v>
      </c>
      <c r="I29" s="66">
        <v>100</v>
      </c>
      <c r="J29" s="2" t="s">
        <v>4</v>
      </c>
      <c r="K29" s="23"/>
      <c r="L29" s="22">
        <f t="shared" si="4"/>
        <v>0</v>
      </c>
      <c r="M29" s="5">
        <f t="shared" si="0"/>
        <v>0</v>
      </c>
      <c r="N29" s="1"/>
      <c r="O29" s="1"/>
      <c r="P29" s="1"/>
      <c r="Q29" s="1"/>
      <c r="R29" s="1"/>
      <c r="S29" s="1"/>
      <c r="T29" s="1"/>
      <c r="U29" s="1"/>
      <c r="V29" s="1"/>
      <c r="W29" s="1"/>
      <c r="X29" s="1"/>
      <c r="Y29" s="1"/>
      <c r="Z29" s="1"/>
      <c r="AA29" s="1"/>
      <c r="AB29" s="1"/>
      <c r="AC29" s="1"/>
      <c r="AD29" s="1"/>
      <c r="AE29" s="1"/>
      <c r="AF29" s="1"/>
    </row>
    <row r="30" spans="1:32" ht="229.95" customHeight="1" x14ac:dyDescent="0.3">
      <c r="A30" s="4">
        <v>27</v>
      </c>
      <c r="B30" s="69" t="s">
        <v>696</v>
      </c>
      <c r="C30" s="7" t="s">
        <v>674</v>
      </c>
      <c r="D30" s="7" t="s">
        <v>675</v>
      </c>
      <c r="E30" s="16" t="s">
        <v>694</v>
      </c>
      <c r="F30" s="67">
        <f t="shared" si="1"/>
        <v>223.125</v>
      </c>
      <c r="G30" s="19">
        <f t="shared" si="2"/>
        <v>178.5</v>
      </c>
      <c r="H30" s="20">
        <f t="shared" si="3"/>
        <v>120.74999999999999</v>
      </c>
      <c r="I30" s="66">
        <v>105</v>
      </c>
      <c r="J30" s="2" t="s">
        <v>4</v>
      </c>
      <c r="K30" s="23"/>
      <c r="L30" s="22">
        <f t="shared" si="4"/>
        <v>0</v>
      </c>
      <c r="M30" s="5">
        <f t="shared" si="0"/>
        <v>0</v>
      </c>
      <c r="N30" s="1"/>
      <c r="O30" s="1"/>
      <c r="P30" s="1"/>
      <c r="Q30" s="1"/>
      <c r="R30" s="1"/>
      <c r="S30" s="1"/>
      <c r="T30" s="1"/>
      <c r="U30" s="1"/>
      <c r="V30" s="1"/>
      <c r="W30" s="1"/>
      <c r="X30" s="1"/>
      <c r="Y30" s="1"/>
      <c r="Z30" s="1"/>
      <c r="AA30" s="1"/>
      <c r="AB30" s="1"/>
      <c r="AC30" s="1"/>
      <c r="AD30" s="1"/>
      <c r="AE30" s="1"/>
      <c r="AF30" s="1"/>
    </row>
    <row r="31" spans="1:32" ht="229.95" customHeight="1" x14ac:dyDescent="0.3">
      <c r="A31" s="4">
        <v>28</v>
      </c>
      <c r="B31" s="69" t="s">
        <v>697</v>
      </c>
      <c r="C31" s="7" t="s">
        <v>674</v>
      </c>
      <c r="D31" s="7" t="s">
        <v>675</v>
      </c>
      <c r="E31" s="16" t="s">
        <v>694</v>
      </c>
      <c r="F31" s="67">
        <f t="shared" si="1"/>
        <v>233.75</v>
      </c>
      <c r="G31" s="19">
        <f t="shared" si="2"/>
        <v>187</v>
      </c>
      <c r="H31" s="20">
        <f t="shared" si="3"/>
        <v>126.49999999999999</v>
      </c>
      <c r="I31" s="66">
        <v>110</v>
      </c>
      <c r="J31" s="2" t="s">
        <v>4</v>
      </c>
      <c r="K31" s="23"/>
      <c r="L31" s="22">
        <f t="shared" si="4"/>
        <v>0</v>
      </c>
      <c r="M31" s="5">
        <f t="shared" si="0"/>
        <v>0</v>
      </c>
      <c r="N31" s="1"/>
      <c r="O31" s="1"/>
      <c r="P31" s="1"/>
      <c r="Q31" s="1"/>
      <c r="R31" s="1"/>
      <c r="S31" s="1"/>
      <c r="T31" s="1"/>
      <c r="U31" s="1"/>
      <c r="V31" s="1"/>
      <c r="W31" s="1"/>
      <c r="X31" s="1"/>
      <c r="Y31" s="1"/>
      <c r="Z31" s="1"/>
      <c r="AA31" s="1"/>
      <c r="AB31" s="1"/>
      <c r="AC31" s="1"/>
      <c r="AD31" s="1"/>
      <c r="AE31" s="1"/>
      <c r="AF31" s="1"/>
    </row>
    <row r="32" spans="1:32" ht="229.95" customHeight="1" x14ac:dyDescent="0.3">
      <c r="A32" s="4">
        <v>29</v>
      </c>
      <c r="B32" s="69" t="s">
        <v>698</v>
      </c>
      <c r="C32" s="7" t="s">
        <v>674</v>
      </c>
      <c r="D32" s="7" t="s">
        <v>675</v>
      </c>
      <c r="E32" s="16" t="s">
        <v>694</v>
      </c>
      <c r="F32" s="67">
        <f t="shared" si="1"/>
        <v>233.75</v>
      </c>
      <c r="G32" s="19">
        <f t="shared" si="2"/>
        <v>187</v>
      </c>
      <c r="H32" s="20">
        <f t="shared" si="3"/>
        <v>126.49999999999999</v>
      </c>
      <c r="I32" s="66">
        <v>110</v>
      </c>
      <c r="J32" s="2" t="s">
        <v>4</v>
      </c>
      <c r="K32" s="23"/>
      <c r="L32" s="22">
        <f t="shared" si="4"/>
        <v>0</v>
      </c>
      <c r="M32" s="5">
        <f t="shared" si="0"/>
        <v>0</v>
      </c>
      <c r="N32" s="1"/>
      <c r="O32" s="1"/>
      <c r="P32" s="1"/>
      <c r="Q32" s="1"/>
      <c r="R32" s="1"/>
      <c r="S32" s="1"/>
      <c r="T32" s="1"/>
      <c r="U32" s="1"/>
      <c r="V32" s="1"/>
      <c r="W32" s="1"/>
      <c r="X32" s="1"/>
      <c r="Y32" s="1"/>
      <c r="Z32" s="1"/>
      <c r="AA32" s="1"/>
      <c r="AB32" s="1"/>
      <c r="AC32" s="1"/>
      <c r="AD32" s="1"/>
      <c r="AE32" s="1"/>
      <c r="AF32" s="1"/>
    </row>
    <row r="33" spans="1:32" ht="229.95" customHeight="1" x14ac:dyDescent="0.3">
      <c r="A33" s="4">
        <v>30</v>
      </c>
      <c r="B33" s="69" t="s">
        <v>699</v>
      </c>
      <c r="C33" s="7" t="s">
        <v>674</v>
      </c>
      <c r="D33" s="7" t="s">
        <v>675</v>
      </c>
      <c r="E33" s="16" t="s">
        <v>694</v>
      </c>
      <c r="F33" s="67">
        <f t="shared" si="1"/>
        <v>233.75</v>
      </c>
      <c r="G33" s="19">
        <f t="shared" si="2"/>
        <v>187</v>
      </c>
      <c r="H33" s="20">
        <f t="shared" si="3"/>
        <v>126.49999999999999</v>
      </c>
      <c r="I33" s="66">
        <v>110</v>
      </c>
      <c r="J33" s="2" t="s">
        <v>4</v>
      </c>
      <c r="K33" s="23"/>
      <c r="L33" s="22">
        <f t="shared" si="4"/>
        <v>0</v>
      </c>
      <c r="M33" s="5">
        <f t="shared" si="0"/>
        <v>0</v>
      </c>
      <c r="N33" s="1"/>
      <c r="O33" s="1"/>
      <c r="P33" s="1"/>
      <c r="Q33" s="1"/>
      <c r="R33" s="1"/>
      <c r="S33" s="1"/>
      <c r="T33" s="1"/>
      <c r="U33" s="1"/>
      <c r="V33" s="1"/>
      <c r="W33" s="1"/>
      <c r="X33" s="1"/>
      <c r="Y33" s="1"/>
      <c r="Z33" s="1"/>
      <c r="AA33" s="1"/>
      <c r="AB33" s="1"/>
      <c r="AC33" s="1"/>
      <c r="AD33" s="1"/>
      <c r="AE33" s="1"/>
      <c r="AF33" s="1"/>
    </row>
    <row r="34" spans="1:32" ht="229.95" customHeight="1" x14ac:dyDescent="0.3">
      <c r="A34" s="4">
        <v>31</v>
      </c>
      <c r="B34" s="69" t="s">
        <v>700</v>
      </c>
      <c r="C34" s="7" t="s">
        <v>674</v>
      </c>
      <c r="D34" s="7" t="s">
        <v>675</v>
      </c>
      <c r="E34" s="16" t="s">
        <v>694</v>
      </c>
      <c r="F34" s="67">
        <f t="shared" si="1"/>
        <v>244.375</v>
      </c>
      <c r="G34" s="19">
        <f t="shared" si="2"/>
        <v>195.5</v>
      </c>
      <c r="H34" s="20">
        <f t="shared" si="3"/>
        <v>132.25</v>
      </c>
      <c r="I34" s="66">
        <v>115</v>
      </c>
      <c r="J34" s="2" t="s">
        <v>4</v>
      </c>
      <c r="K34" s="23"/>
      <c r="L34" s="22">
        <f t="shared" si="4"/>
        <v>0</v>
      </c>
      <c r="M34" s="5">
        <f t="shared" si="0"/>
        <v>0</v>
      </c>
      <c r="N34" s="1"/>
      <c r="O34" s="1"/>
      <c r="P34" s="1"/>
      <c r="Q34" s="1"/>
      <c r="R34" s="1"/>
      <c r="S34" s="1"/>
      <c r="T34" s="1"/>
      <c r="U34" s="1"/>
      <c r="V34" s="1"/>
      <c r="W34" s="1"/>
      <c r="X34" s="1"/>
      <c r="Y34" s="1"/>
      <c r="Z34" s="1"/>
      <c r="AA34" s="1"/>
      <c r="AB34" s="1"/>
      <c r="AC34" s="1"/>
      <c r="AD34" s="1"/>
      <c r="AE34" s="1"/>
      <c r="AF34" s="1"/>
    </row>
    <row r="35" spans="1:32" ht="229.95" customHeight="1" x14ac:dyDescent="0.3">
      <c r="A35" s="4">
        <v>32</v>
      </c>
      <c r="B35" s="69" t="s">
        <v>701</v>
      </c>
      <c r="C35" s="7" t="s">
        <v>674</v>
      </c>
      <c r="D35" s="7" t="s">
        <v>675</v>
      </c>
      <c r="E35" s="16" t="s">
        <v>694</v>
      </c>
      <c r="F35" s="67">
        <f t="shared" si="1"/>
        <v>244.375</v>
      </c>
      <c r="G35" s="19">
        <f t="shared" si="2"/>
        <v>195.5</v>
      </c>
      <c r="H35" s="20">
        <f t="shared" si="3"/>
        <v>132.25</v>
      </c>
      <c r="I35" s="66">
        <v>115</v>
      </c>
      <c r="J35" s="2" t="s">
        <v>4</v>
      </c>
      <c r="K35" s="23"/>
      <c r="L35" s="22">
        <f t="shared" si="4"/>
        <v>0</v>
      </c>
      <c r="M35" s="5">
        <f t="shared" si="0"/>
        <v>0</v>
      </c>
      <c r="N35" s="1"/>
      <c r="O35" s="1"/>
      <c r="P35" s="1"/>
      <c r="Q35" s="1"/>
      <c r="R35" s="1"/>
      <c r="S35" s="1"/>
      <c r="T35" s="1"/>
      <c r="U35" s="1"/>
      <c r="V35" s="1"/>
      <c r="W35" s="1"/>
      <c r="X35" s="1"/>
      <c r="Y35" s="1"/>
      <c r="Z35" s="1"/>
      <c r="AA35" s="1"/>
      <c r="AB35" s="1"/>
      <c r="AC35" s="1"/>
      <c r="AD35" s="1"/>
      <c r="AE35" s="1"/>
      <c r="AF35" s="1"/>
    </row>
    <row r="36" spans="1:32" ht="229.95" customHeight="1" x14ac:dyDescent="0.3">
      <c r="A36" s="4">
        <v>33</v>
      </c>
      <c r="B36" s="69" t="s">
        <v>702</v>
      </c>
      <c r="C36" s="7" t="s">
        <v>674</v>
      </c>
      <c r="D36" s="7" t="s">
        <v>675</v>
      </c>
      <c r="E36" s="16" t="s">
        <v>694</v>
      </c>
      <c r="F36" s="67">
        <f t="shared" si="1"/>
        <v>244.375</v>
      </c>
      <c r="G36" s="19">
        <f t="shared" si="2"/>
        <v>195.5</v>
      </c>
      <c r="H36" s="20">
        <f t="shared" si="3"/>
        <v>132.25</v>
      </c>
      <c r="I36" s="66">
        <v>115</v>
      </c>
      <c r="J36" s="2" t="s">
        <v>4</v>
      </c>
      <c r="K36" s="23"/>
      <c r="L36" s="22">
        <f t="shared" si="4"/>
        <v>0</v>
      </c>
      <c r="M36" s="5">
        <f t="shared" si="0"/>
        <v>0</v>
      </c>
      <c r="N36" s="1"/>
      <c r="O36" s="1"/>
      <c r="P36" s="1"/>
      <c r="Q36" s="1"/>
      <c r="R36" s="1"/>
      <c r="S36" s="1"/>
      <c r="T36" s="1"/>
      <c r="U36" s="1"/>
      <c r="V36" s="1"/>
      <c r="W36" s="1"/>
      <c r="X36" s="1"/>
      <c r="Y36" s="1"/>
      <c r="Z36" s="1"/>
      <c r="AA36" s="1"/>
      <c r="AB36" s="1"/>
      <c r="AC36" s="1"/>
      <c r="AD36" s="1"/>
      <c r="AE36" s="1"/>
      <c r="AF36" s="1"/>
    </row>
    <row r="37" spans="1:32" ht="229.95" customHeight="1" x14ac:dyDescent="0.3">
      <c r="A37" s="4">
        <v>34</v>
      </c>
      <c r="B37" s="69" t="s">
        <v>703</v>
      </c>
      <c r="C37" s="7" t="s">
        <v>674</v>
      </c>
      <c r="D37" s="7" t="s">
        <v>675</v>
      </c>
      <c r="E37" s="16" t="s">
        <v>694</v>
      </c>
      <c r="F37" s="67">
        <f t="shared" si="1"/>
        <v>255</v>
      </c>
      <c r="G37" s="19">
        <f t="shared" si="2"/>
        <v>204</v>
      </c>
      <c r="H37" s="20">
        <f t="shared" si="3"/>
        <v>138</v>
      </c>
      <c r="I37" s="66">
        <v>120</v>
      </c>
      <c r="J37" s="2" t="s">
        <v>4</v>
      </c>
      <c r="K37" s="23"/>
      <c r="L37" s="22">
        <f t="shared" si="4"/>
        <v>0</v>
      </c>
      <c r="M37" s="5">
        <f t="shared" si="0"/>
        <v>0</v>
      </c>
      <c r="N37" s="1"/>
      <c r="O37" s="1"/>
      <c r="P37" s="1"/>
      <c r="Q37" s="1"/>
      <c r="R37" s="1"/>
      <c r="S37" s="1"/>
      <c r="T37" s="1"/>
      <c r="U37" s="1"/>
      <c r="V37" s="1"/>
      <c r="W37" s="1"/>
      <c r="X37" s="1"/>
      <c r="Y37" s="1"/>
      <c r="Z37" s="1"/>
      <c r="AA37" s="1"/>
      <c r="AB37" s="1"/>
      <c r="AC37" s="1"/>
      <c r="AD37" s="1"/>
      <c r="AE37" s="1"/>
      <c r="AF37" s="1"/>
    </row>
    <row r="38" spans="1:32" ht="229.95" customHeight="1" x14ac:dyDescent="0.3">
      <c r="A38" s="4">
        <v>35</v>
      </c>
      <c r="B38" s="69" t="s">
        <v>704</v>
      </c>
      <c r="C38" s="7" t="s">
        <v>674</v>
      </c>
      <c r="D38" s="7" t="s">
        <v>675</v>
      </c>
      <c r="E38" s="16" t="s">
        <v>694</v>
      </c>
      <c r="F38" s="67">
        <f t="shared" si="1"/>
        <v>255</v>
      </c>
      <c r="G38" s="19">
        <f t="shared" si="2"/>
        <v>204</v>
      </c>
      <c r="H38" s="20">
        <f t="shared" si="3"/>
        <v>138</v>
      </c>
      <c r="I38" s="66">
        <v>120</v>
      </c>
      <c r="J38" s="2" t="s">
        <v>4</v>
      </c>
      <c r="K38" s="23"/>
      <c r="L38" s="22">
        <f t="shared" si="4"/>
        <v>0</v>
      </c>
      <c r="M38" s="5">
        <f t="shared" si="0"/>
        <v>0</v>
      </c>
      <c r="N38" s="1"/>
      <c r="O38" s="1"/>
      <c r="P38" s="1"/>
      <c r="Q38" s="1"/>
      <c r="R38" s="1"/>
      <c r="S38" s="1"/>
      <c r="T38" s="1"/>
      <c r="U38" s="1"/>
      <c r="V38" s="1"/>
      <c r="W38" s="1"/>
      <c r="X38" s="1"/>
      <c r="Y38" s="1"/>
      <c r="Z38" s="1"/>
      <c r="AA38" s="1"/>
      <c r="AB38" s="1"/>
      <c r="AC38" s="1"/>
      <c r="AD38" s="1"/>
      <c r="AE38" s="1"/>
      <c r="AF38" s="1"/>
    </row>
    <row r="39" spans="1:32" ht="229.95" customHeight="1" x14ac:dyDescent="0.3">
      <c r="A39" s="4">
        <v>36</v>
      </c>
      <c r="B39" s="69" t="s">
        <v>705</v>
      </c>
      <c r="C39" s="7" t="s">
        <v>674</v>
      </c>
      <c r="D39" s="7" t="s">
        <v>675</v>
      </c>
      <c r="E39" s="16" t="s">
        <v>694</v>
      </c>
      <c r="F39" s="67">
        <f t="shared" si="1"/>
        <v>255</v>
      </c>
      <c r="G39" s="19">
        <f t="shared" si="2"/>
        <v>204</v>
      </c>
      <c r="H39" s="20">
        <f t="shared" si="3"/>
        <v>138</v>
      </c>
      <c r="I39" s="66">
        <v>120</v>
      </c>
      <c r="J39" s="2" t="s">
        <v>4</v>
      </c>
      <c r="K39" s="23"/>
      <c r="L39" s="22">
        <f t="shared" si="4"/>
        <v>0</v>
      </c>
      <c r="M39" s="5">
        <f t="shared" si="0"/>
        <v>0</v>
      </c>
      <c r="N39" s="1"/>
      <c r="O39" s="1"/>
      <c r="P39" s="1"/>
      <c r="Q39" s="1"/>
      <c r="R39" s="1"/>
      <c r="S39" s="1"/>
      <c r="T39" s="1"/>
      <c r="U39" s="1"/>
      <c r="V39" s="1"/>
      <c r="W39" s="1"/>
      <c r="X39" s="1"/>
      <c r="Y39" s="1"/>
      <c r="Z39" s="1"/>
      <c r="AA39" s="1"/>
      <c r="AB39" s="1"/>
      <c r="AC39" s="1"/>
      <c r="AD39" s="1"/>
      <c r="AE39" s="1"/>
      <c r="AF39" s="1"/>
    </row>
    <row r="40" spans="1:32" ht="229.95" customHeight="1" x14ac:dyDescent="0.3">
      <c r="A40" s="4">
        <v>37</v>
      </c>
      <c r="B40" s="69" t="s">
        <v>706</v>
      </c>
      <c r="C40" s="7" t="s">
        <v>674</v>
      </c>
      <c r="D40" s="7" t="s">
        <v>675</v>
      </c>
      <c r="E40" s="16" t="s">
        <v>694</v>
      </c>
      <c r="F40" s="67">
        <f t="shared" si="1"/>
        <v>265.625</v>
      </c>
      <c r="G40" s="19">
        <f t="shared" si="2"/>
        <v>212.5</v>
      </c>
      <c r="H40" s="20">
        <f t="shared" si="3"/>
        <v>143.75</v>
      </c>
      <c r="I40" s="66">
        <v>125</v>
      </c>
      <c r="J40" s="2" t="s">
        <v>4</v>
      </c>
      <c r="K40" s="23"/>
      <c r="L40" s="22">
        <f t="shared" si="4"/>
        <v>0</v>
      </c>
      <c r="M40" s="5">
        <f t="shared" si="0"/>
        <v>0</v>
      </c>
      <c r="N40" s="1"/>
      <c r="O40" s="1"/>
      <c r="P40" s="1"/>
      <c r="Q40" s="1"/>
      <c r="R40" s="1"/>
      <c r="S40" s="1"/>
      <c r="T40" s="1"/>
      <c r="U40" s="1"/>
      <c r="V40" s="1"/>
      <c r="W40" s="1"/>
      <c r="X40" s="1"/>
      <c r="Y40" s="1"/>
      <c r="Z40" s="1"/>
      <c r="AA40" s="1"/>
      <c r="AB40" s="1"/>
      <c r="AC40" s="1"/>
      <c r="AD40" s="1"/>
      <c r="AE40" s="1"/>
      <c r="AF40" s="1"/>
    </row>
    <row r="41" spans="1:32" ht="229.95" customHeight="1" x14ac:dyDescent="0.3">
      <c r="A41" s="4">
        <v>38</v>
      </c>
      <c r="B41" s="69" t="s">
        <v>707</v>
      </c>
      <c r="C41" s="7" t="s">
        <v>674</v>
      </c>
      <c r="D41" s="7" t="s">
        <v>675</v>
      </c>
      <c r="E41" s="16" t="s">
        <v>694</v>
      </c>
      <c r="F41" s="67">
        <f t="shared" si="1"/>
        <v>276.25</v>
      </c>
      <c r="G41" s="19">
        <f t="shared" si="2"/>
        <v>221</v>
      </c>
      <c r="H41" s="20">
        <f t="shared" si="3"/>
        <v>149.5</v>
      </c>
      <c r="I41" s="66">
        <v>130</v>
      </c>
      <c r="J41" s="2" t="s">
        <v>4</v>
      </c>
      <c r="K41" s="23"/>
      <c r="L41" s="22">
        <f t="shared" si="4"/>
        <v>0</v>
      </c>
      <c r="M41" s="5">
        <f>SUM(I41*K41)</f>
        <v>0</v>
      </c>
      <c r="N41" s="1"/>
      <c r="O41" s="1"/>
      <c r="P41" s="1"/>
      <c r="Q41" s="1"/>
      <c r="R41" s="1"/>
      <c r="S41" s="1"/>
      <c r="T41" s="1"/>
      <c r="U41" s="1"/>
      <c r="V41" s="1"/>
      <c r="W41" s="1"/>
      <c r="X41" s="1"/>
      <c r="Y41" s="1"/>
      <c r="Z41" s="1"/>
      <c r="AA41" s="1"/>
      <c r="AB41" s="1"/>
      <c r="AC41" s="1"/>
      <c r="AD41" s="1"/>
      <c r="AE41" s="1"/>
      <c r="AF41" s="1"/>
    </row>
    <row r="42" spans="1:32" ht="229.95" customHeight="1" x14ac:dyDescent="0.3">
      <c r="A42" s="4">
        <v>39</v>
      </c>
      <c r="B42" s="69" t="s">
        <v>708</v>
      </c>
      <c r="C42" s="7" t="s">
        <v>674</v>
      </c>
      <c r="D42" s="7" t="s">
        <v>675</v>
      </c>
      <c r="E42" s="16" t="s">
        <v>694</v>
      </c>
      <c r="F42" s="67">
        <f t="shared" si="1"/>
        <v>276.25</v>
      </c>
      <c r="G42" s="19">
        <f t="shared" si="2"/>
        <v>221</v>
      </c>
      <c r="H42" s="20">
        <f t="shared" si="3"/>
        <v>149.5</v>
      </c>
      <c r="I42" s="66">
        <v>130</v>
      </c>
      <c r="J42" s="2" t="s">
        <v>4</v>
      </c>
      <c r="K42" s="23"/>
      <c r="L42" s="22">
        <f t="shared" si="4"/>
        <v>0</v>
      </c>
      <c r="M42" s="5">
        <f t="shared" ref="M42:M87" si="5">SUM(I42*K42)</f>
        <v>0</v>
      </c>
      <c r="N42" s="1"/>
      <c r="O42" s="1"/>
      <c r="P42" s="1"/>
      <c r="Q42" s="1"/>
      <c r="R42" s="1"/>
      <c r="S42" s="1"/>
      <c r="T42" s="1"/>
      <c r="U42" s="1"/>
      <c r="V42" s="1"/>
      <c r="W42" s="1"/>
      <c r="X42" s="1"/>
      <c r="Y42" s="1"/>
      <c r="Z42" s="1"/>
      <c r="AA42" s="1"/>
      <c r="AB42" s="1"/>
      <c r="AC42" s="1"/>
      <c r="AD42" s="1"/>
      <c r="AE42" s="1"/>
      <c r="AF42" s="1"/>
    </row>
    <row r="43" spans="1:32" ht="229.95" customHeight="1" x14ac:dyDescent="0.3">
      <c r="A43" s="4">
        <v>40</v>
      </c>
      <c r="B43" s="69" t="s">
        <v>709</v>
      </c>
      <c r="C43" s="7" t="s">
        <v>674</v>
      </c>
      <c r="D43" s="7" t="s">
        <v>675</v>
      </c>
      <c r="E43" s="16" t="s">
        <v>694</v>
      </c>
      <c r="F43" s="67">
        <f t="shared" si="1"/>
        <v>276.25</v>
      </c>
      <c r="G43" s="19">
        <f t="shared" si="2"/>
        <v>221</v>
      </c>
      <c r="H43" s="20">
        <f t="shared" si="3"/>
        <v>149.5</v>
      </c>
      <c r="I43" s="66">
        <v>130</v>
      </c>
      <c r="J43" s="2" t="s">
        <v>4</v>
      </c>
      <c r="K43" s="23"/>
      <c r="L43" s="22">
        <f t="shared" si="4"/>
        <v>0</v>
      </c>
      <c r="M43" s="5">
        <f t="shared" si="5"/>
        <v>0</v>
      </c>
      <c r="N43" s="1"/>
      <c r="O43" s="1"/>
      <c r="P43" s="1"/>
      <c r="Q43" s="1"/>
      <c r="R43" s="1"/>
      <c r="S43" s="1"/>
      <c r="T43" s="1"/>
      <c r="U43" s="1"/>
      <c r="V43" s="1"/>
      <c r="W43" s="1"/>
      <c r="X43" s="1"/>
      <c r="Y43" s="1"/>
      <c r="Z43" s="1"/>
      <c r="AA43" s="1"/>
      <c r="AB43" s="1"/>
      <c r="AC43" s="1"/>
      <c r="AD43" s="1"/>
      <c r="AE43" s="1"/>
      <c r="AF43" s="1"/>
    </row>
    <row r="44" spans="1:32" ht="229.95" customHeight="1" x14ac:dyDescent="0.3">
      <c r="A44" s="4">
        <v>41</v>
      </c>
      <c r="B44" s="69" t="s">
        <v>710</v>
      </c>
      <c r="C44" s="7" t="s">
        <v>674</v>
      </c>
      <c r="D44" s="7" t="s">
        <v>675</v>
      </c>
      <c r="E44" s="16" t="s">
        <v>694</v>
      </c>
      <c r="F44" s="67">
        <f t="shared" si="1"/>
        <v>286.875</v>
      </c>
      <c r="G44" s="19">
        <f t="shared" si="2"/>
        <v>229.5</v>
      </c>
      <c r="H44" s="20">
        <f t="shared" si="3"/>
        <v>155.25</v>
      </c>
      <c r="I44" s="66">
        <v>135</v>
      </c>
      <c r="J44" s="2" t="s">
        <v>4</v>
      </c>
      <c r="K44" s="23"/>
      <c r="L44" s="22">
        <f t="shared" si="4"/>
        <v>0</v>
      </c>
      <c r="M44" s="5">
        <f t="shared" si="5"/>
        <v>0</v>
      </c>
      <c r="N44" s="1"/>
      <c r="O44" s="1"/>
      <c r="P44" s="1"/>
      <c r="Q44" s="1"/>
      <c r="R44" s="1"/>
      <c r="S44" s="1"/>
      <c r="T44" s="1"/>
      <c r="U44" s="1"/>
      <c r="V44" s="1"/>
      <c r="W44" s="1"/>
      <c r="X44" s="1"/>
      <c r="Y44" s="1"/>
      <c r="Z44" s="1"/>
      <c r="AA44" s="1"/>
      <c r="AB44" s="1"/>
      <c r="AC44" s="1"/>
      <c r="AD44" s="1"/>
      <c r="AE44" s="1"/>
      <c r="AF44" s="1"/>
    </row>
    <row r="45" spans="1:32" ht="229.95" customHeight="1" x14ac:dyDescent="0.3">
      <c r="A45" s="4">
        <v>42</v>
      </c>
      <c r="B45" s="69" t="s">
        <v>711</v>
      </c>
      <c r="C45" s="7" t="s">
        <v>674</v>
      </c>
      <c r="D45" s="7" t="s">
        <v>675</v>
      </c>
      <c r="E45" s="16" t="s">
        <v>694</v>
      </c>
      <c r="F45" s="67">
        <f t="shared" si="1"/>
        <v>297.5</v>
      </c>
      <c r="G45" s="19">
        <f t="shared" si="2"/>
        <v>238</v>
      </c>
      <c r="H45" s="20">
        <f t="shared" si="3"/>
        <v>161</v>
      </c>
      <c r="I45" s="66">
        <v>140</v>
      </c>
      <c r="J45" s="2" t="s">
        <v>4</v>
      </c>
      <c r="K45" s="23"/>
      <c r="L45" s="22">
        <f t="shared" si="4"/>
        <v>0</v>
      </c>
      <c r="M45" s="5">
        <f t="shared" si="5"/>
        <v>0</v>
      </c>
      <c r="N45" s="1"/>
      <c r="O45" s="1"/>
      <c r="P45" s="1"/>
      <c r="Q45" s="1"/>
      <c r="R45" s="1"/>
      <c r="S45" s="1"/>
      <c r="T45" s="1"/>
      <c r="U45" s="1"/>
      <c r="V45" s="1"/>
      <c r="W45" s="1"/>
      <c r="X45" s="1"/>
      <c r="Y45" s="1"/>
      <c r="Z45" s="1"/>
      <c r="AA45" s="1"/>
      <c r="AB45" s="1"/>
      <c r="AC45" s="1"/>
      <c r="AD45" s="1"/>
      <c r="AE45" s="1"/>
      <c r="AF45" s="1"/>
    </row>
    <row r="46" spans="1:32" ht="229.95" customHeight="1" x14ac:dyDescent="0.3">
      <c r="A46" s="4">
        <v>43</v>
      </c>
      <c r="B46" s="69" t="s">
        <v>712</v>
      </c>
      <c r="C46" s="7" t="s">
        <v>674</v>
      </c>
      <c r="D46" s="7" t="s">
        <v>675</v>
      </c>
      <c r="E46" s="16" t="s">
        <v>694</v>
      </c>
      <c r="F46" s="67">
        <f t="shared" si="1"/>
        <v>308.125</v>
      </c>
      <c r="G46" s="19">
        <f t="shared" si="2"/>
        <v>246.5</v>
      </c>
      <c r="H46" s="20">
        <f t="shared" si="3"/>
        <v>166.75</v>
      </c>
      <c r="I46" s="66">
        <v>145</v>
      </c>
      <c r="J46" s="2" t="s">
        <v>4</v>
      </c>
      <c r="K46" s="23"/>
      <c r="L46" s="22">
        <f t="shared" si="4"/>
        <v>0</v>
      </c>
      <c r="M46" s="5">
        <f t="shared" si="5"/>
        <v>0</v>
      </c>
      <c r="N46" s="1"/>
      <c r="O46" s="1"/>
      <c r="P46" s="1"/>
      <c r="Q46" s="1"/>
      <c r="R46" s="1"/>
      <c r="S46" s="1"/>
      <c r="T46" s="1"/>
      <c r="U46" s="1"/>
      <c r="V46" s="1"/>
      <c r="W46" s="1"/>
      <c r="X46" s="1"/>
      <c r="Y46" s="1"/>
      <c r="Z46" s="1"/>
      <c r="AA46" s="1"/>
      <c r="AB46" s="1"/>
      <c r="AC46" s="1"/>
      <c r="AD46" s="1"/>
      <c r="AE46" s="1"/>
      <c r="AF46" s="1"/>
    </row>
    <row r="47" spans="1:32" ht="229.95" customHeight="1" thickBot="1" x14ac:dyDescent="0.35">
      <c r="A47" s="4">
        <v>44</v>
      </c>
      <c r="B47" s="69" t="s">
        <v>713</v>
      </c>
      <c r="C47" s="7" t="s">
        <v>674</v>
      </c>
      <c r="D47" s="7" t="s">
        <v>675</v>
      </c>
      <c r="E47" s="16" t="s">
        <v>694</v>
      </c>
      <c r="F47" s="67">
        <f t="shared" si="1"/>
        <v>318.75</v>
      </c>
      <c r="G47" s="19">
        <f t="shared" si="2"/>
        <v>255</v>
      </c>
      <c r="H47" s="20">
        <f t="shared" si="3"/>
        <v>172.5</v>
      </c>
      <c r="I47" s="66">
        <v>150</v>
      </c>
      <c r="J47" s="2" t="s">
        <v>4</v>
      </c>
      <c r="K47" s="23"/>
      <c r="L47" s="22">
        <f t="shared" si="4"/>
        <v>0</v>
      </c>
      <c r="M47" s="5">
        <f t="shared" si="5"/>
        <v>0</v>
      </c>
      <c r="N47" s="1"/>
      <c r="O47" s="1"/>
      <c r="P47" s="1"/>
      <c r="Q47" s="1"/>
      <c r="R47" s="1"/>
      <c r="S47" s="1"/>
      <c r="T47" s="1"/>
      <c r="U47" s="1"/>
      <c r="V47" s="1"/>
      <c r="W47" s="1"/>
      <c r="X47" s="1"/>
      <c r="Y47" s="1"/>
      <c r="Z47" s="1"/>
      <c r="AA47" s="1"/>
      <c r="AB47" s="1"/>
      <c r="AC47" s="1"/>
      <c r="AD47" s="1"/>
      <c r="AE47" s="1"/>
      <c r="AF47" s="1"/>
    </row>
    <row r="48" spans="1:32" ht="229.95" customHeight="1" x14ac:dyDescent="0.3">
      <c r="A48" s="4">
        <v>45</v>
      </c>
      <c r="B48" s="69" t="s">
        <v>1441</v>
      </c>
      <c r="C48" s="7" t="s">
        <v>1435</v>
      </c>
      <c r="D48" s="7" t="s">
        <v>1434</v>
      </c>
      <c r="E48" s="16" t="s">
        <v>667</v>
      </c>
      <c r="F48" s="67">
        <f t="shared" ref="F48:F63" si="6">G48*1.25</f>
        <v>178.49999999999997</v>
      </c>
      <c r="G48" s="19">
        <f t="shared" ref="G48:G63" si="7">I48*1.7</f>
        <v>142.79999999999998</v>
      </c>
      <c r="H48" s="20">
        <f t="shared" ref="H48:H63" si="8">I48*1.15</f>
        <v>96.6</v>
      </c>
      <c r="I48" s="66">
        <v>84</v>
      </c>
      <c r="J48" s="2" t="s">
        <v>4</v>
      </c>
      <c r="K48" s="23"/>
      <c r="L48" s="22">
        <f t="shared" ref="L48:L63" si="9">SUM(H48*K48)</f>
        <v>0</v>
      </c>
      <c r="M48" s="106">
        <f t="shared" ref="M48:M63" si="10">SUM(I48*K48)</f>
        <v>0</v>
      </c>
      <c r="N48" s="131"/>
      <c r="O48" s="132"/>
      <c r="P48" s="132"/>
      <c r="Q48" s="132"/>
      <c r="R48" s="132"/>
      <c r="S48" s="132"/>
      <c r="T48" s="132"/>
      <c r="U48" s="133"/>
      <c r="V48" s="1"/>
      <c r="W48" s="1"/>
      <c r="X48" s="1"/>
      <c r="Y48" s="1"/>
      <c r="Z48" s="1"/>
      <c r="AA48" s="1"/>
      <c r="AB48" s="1"/>
      <c r="AC48" s="1"/>
      <c r="AD48" s="1"/>
      <c r="AE48" s="1"/>
      <c r="AF48" s="1"/>
    </row>
    <row r="49" spans="1:32" ht="229.95" customHeight="1" thickBot="1" x14ac:dyDescent="0.35">
      <c r="A49" s="4">
        <v>46</v>
      </c>
      <c r="B49" s="69" t="s">
        <v>1442</v>
      </c>
      <c r="C49" s="7" t="s">
        <v>1435</v>
      </c>
      <c r="D49" s="7" t="s">
        <v>1434</v>
      </c>
      <c r="E49" s="16" t="s">
        <v>667</v>
      </c>
      <c r="F49" s="67">
        <f t="shared" si="6"/>
        <v>178.49999999999997</v>
      </c>
      <c r="G49" s="19">
        <f t="shared" si="7"/>
        <v>142.79999999999998</v>
      </c>
      <c r="H49" s="20">
        <f t="shared" si="8"/>
        <v>96.6</v>
      </c>
      <c r="I49" s="66">
        <v>84</v>
      </c>
      <c r="J49" s="2" t="s">
        <v>4</v>
      </c>
      <c r="K49" s="23"/>
      <c r="L49" s="22">
        <f t="shared" si="9"/>
        <v>0</v>
      </c>
      <c r="M49" s="106">
        <f t="shared" si="10"/>
        <v>0</v>
      </c>
      <c r="N49" s="134"/>
      <c r="O49" s="135"/>
      <c r="P49" s="135"/>
      <c r="Q49" s="135"/>
      <c r="R49" s="135"/>
      <c r="S49" s="135"/>
      <c r="T49" s="135"/>
      <c r="U49" s="136"/>
      <c r="V49" s="1"/>
      <c r="W49" s="1"/>
      <c r="X49" s="1"/>
      <c r="Y49" s="1"/>
      <c r="Z49" s="1"/>
      <c r="AA49" s="1"/>
      <c r="AB49" s="1"/>
      <c r="AC49" s="1"/>
      <c r="AD49" s="1"/>
      <c r="AE49" s="1"/>
      <c r="AF49" s="1"/>
    </row>
    <row r="50" spans="1:32" ht="229.95" customHeight="1" x14ac:dyDescent="0.3">
      <c r="A50" s="4">
        <v>47</v>
      </c>
      <c r="B50" s="69" t="s">
        <v>1443</v>
      </c>
      <c r="C50" s="7" t="s">
        <v>1435</v>
      </c>
      <c r="D50" s="7" t="s">
        <v>1434</v>
      </c>
      <c r="E50" s="16" t="s">
        <v>667</v>
      </c>
      <c r="F50" s="67">
        <f t="shared" si="6"/>
        <v>199.74999999999997</v>
      </c>
      <c r="G50" s="19">
        <f t="shared" si="7"/>
        <v>159.79999999999998</v>
      </c>
      <c r="H50" s="20">
        <f t="shared" si="8"/>
        <v>108.1</v>
      </c>
      <c r="I50" s="66">
        <v>94</v>
      </c>
      <c r="J50" s="2" t="s">
        <v>4</v>
      </c>
      <c r="K50" s="23"/>
      <c r="L50" s="22">
        <f t="shared" si="9"/>
        <v>0</v>
      </c>
      <c r="M50" s="5">
        <f t="shared" si="10"/>
        <v>0</v>
      </c>
      <c r="N50" s="1"/>
      <c r="O50" s="1"/>
      <c r="P50" s="1"/>
      <c r="Q50" s="1"/>
      <c r="R50" s="1"/>
      <c r="S50" s="1"/>
      <c r="T50" s="1"/>
      <c r="U50" s="1"/>
      <c r="V50" s="1"/>
      <c r="W50" s="1"/>
      <c r="X50" s="1"/>
      <c r="Y50" s="1"/>
      <c r="Z50" s="1"/>
      <c r="AA50" s="1"/>
      <c r="AB50" s="1"/>
      <c r="AC50" s="1"/>
      <c r="AD50" s="1"/>
      <c r="AE50" s="1"/>
      <c r="AF50" s="1"/>
    </row>
    <row r="51" spans="1:32" ht="229.95" customHeight="1" x14ac:dyDescent="0.3">
      <c r="A51" s="4">
        <v>48</v>
      </c>
      <c r="B51" s="69" t="s">
        <v>1444</v>
      </c>
      <c r="C51" s="7" t="s">
        <v>1435</v>
      </c>
      <c r="D51" s="7" t="s">
        <v>1434</v>
      </c>
      <c r="E51" s="16" t="s">
        <v>667</v>
      </c>
      <c r="F51" s="67">
        <f t="shared" si="6"/>
        <v>199.74999999999997</v>
      </c>
      <c r="G51" s="19">
        <f t="shared" si="7"/>
        <v>159.79999999999998</v>
      </c>
      <c r="H51" s="20">
        <f t="shared" si="8"/>
        <v>108.1</v>
      </c>
      <c r="I51" s="66">
        <v>94</v>
      </c>
      <c r="J51" s="2" t="s">
        <v>4</v>
      </c>
      <c r="K51" s="23"/>
      <c r="L51" s="22">
        <f t="shared" si="9"/>
        <v>0</v>
      </c>
      <c r="M51" s="5">
        <f t="shared" si="10"/>
        <v>0</v>
      </c>
      <c r="N51" s="1"/>
      <c r="O51" s="1"/>
      <c r="P51" s="1"/>
      <c r="Q51" s="1"/>
      <c r="R51" s="1"/>
      <c r="S51" s="1"/>
      <c r="T51" s="1"/>
      <c r="U51" s="1"/>
      <c r="V51" s="1"/>
      <c r="W51" s="1"/>
      <c r="X51" s="1"/>
      <c r="Y51" s="1"/>
      <c r="Z51" s="1"/>
      <c r="AA51" s="1"/>
      <c r="AB51" s="1"/>
      <c r="AC51" s="1"/>
      <c r="AD51" s="1"/>
      <c r="AE51" s="1"/>
      <c r="AF51" s="1"/>
    </row>
    <row r="52" spans="1:32" ht="229.95" customHeight="1" x14ac:dyDescent="0.3">
      <c r="A52" s="4">
        <v>49</v>
      </c>
      <c r="B52" s="69" t="s">
        <v>1445</v>
      </c>
      <c r="C52" s="7" t="s">
        <v>1435</v>
      </c>
      <c r="D52" s="7" t="s">
        <v>1434</v>
      </c>
      <c r="E52" s="16" t="s">
        <v>667</v>
      </c>
      <c r="F52" s="67">
        <f t="shared" si="6"/>
        <v>220.99999999999997</v>
      </c>
      <c r="G52" s="19">
        <f t="shared" si="7"/>
        <v>176.79999999999998</v>
      </c>
      <c r="H52" s="20">
        <f t="shared" si="8"/>
        <v>119.6</v>
      </c>
      <c r="I52" s="66">
        <v>104</v>
      </c>
      <c r="J52" s="2" t="s">
        <v>4</v>
      </c>
      <c r="K52" s="23"/>
      <c r="L52" s="22">
        <f t="shared" si="9"/>
        <v>0</v>
      </c>
      <c r="M52" s="5">
        <f t="shared" si="10"/>
        <v>0</v>
      </c>
      <c r="N52" s="1"/>
      <c r="O52" s="1"/>
      <c r="P52" s="1"/>
      <c r="Q52" s="1"/>
      <c r="R52" s="1"/>
      <c r="S52" s="1"/>
      <c r="T52" s="1"/>
      <c r="U52" s="1"/>
      <c r="V52" s="1"/>
      <c r="W52" s="1"/>
      <c r="X52" s="1"/>
      <c r="Y52" s="1"/>
      <c r="Z52" s="1"/>
      <c r="AA52" s="1"/>
      <c r="AB52" s="1"/>
      <c r="AC52" s="1"/>
      <c r="AD52" s="1"/>
      <c r="AE52" s="1"/>
      <c r="AF52" s="1"/>
    </row>
    <row r="53" spans="1:32" ht="229.95" customHeight="1" x14ac:dyDescent="0.3">
      <c r="A53" s="4">
        <v>50</v>
      </c>
      <c r="B53" s="69" t="s">
        <v>1446</v>
      </c>
      <c r="C53" s="7" t="s">
        <v>1435</v>
      </c>
      <c r="D53" s="7" t="s">
        <v>1434</v>
      </c>
      <c r="E53" s="16" t="s">
        <v>667</v>
      </c>
      <c r="F53" s="67">
        <f t="shared" si="6"/>
        <v>220.99999999999997</v>
      </c>
      <c r="G53" s="19">
        <f t="shared" si="7"/>
        <v>176.79999999999998</v>
      </c>
      <c r="H53" s="20">
        <f t="shared" si="8"/>
        <v>119.6</v>
      </c>
      <c r="I53" s="66">
        <v>104</v>
      </c>
      <c r="J53" s="2" t="s">
        <v>4</v>
      </c>
      <c r="K53" s="23"/>
      <c r="L53" s="22">
        <f t="shared" si="9"/>
        <v>0</v>
      </c>
      <c r="M53" s="5">
        <f t="shared" si="10"/>
        <v>0</v>
      </c>
      <c r="N53" s="1"/>
      <c r="O53" s="1"/>
      <c r="P53" s="1"/>
      <c r="Q53" s="1"/>
      <c r="R53" s="1"/>
      <c r="S53" s="1"/>
      <c r="T53" s="1"/>
      <c r="U53" s="1"/>
      <c r="V53" s="1"/>
      <c r="W53" s="1"/>
      <c r="X53" s="1"/>
      <c r="Y53" s="1"/>
      <c r="Z53" s="1"/>
      <c r="AA53" s="1"/>
      <c r="AB53" s="1"/>
      <c r="AC53" s="1"/>
      <c r="AD53" s="1"/>
      <c r="AE53" s="1"/>
      <c r="AF53" s="1"/>
    </row>
    <row r="54" spans="1:32" ht="229.95" customHeight="1" x14ac:dyDescent="0.3">
      <c r="A54" s="4">
        <v>51</v>
      </c>
      <c r="B54" s="69" t="s">
        <v>1447</v>
      </c>
      <c r="C54" s="7" t="s">
        <v>1435</v>
      </c>
      <c r="D54" s="7" t="s">
        <v>1434</v>
      </c>
      <c r="E54" s="16" t="s">
        <v>667</v>
      </c>
      <c r="F54" s="67">
        <f t="shared" si="6"/>
        <v>242.24999999999997</v>
      </c>
      <c r="G54" s="19">
        <f t="shared" si="7"/>
        <v>193.79999999999998</v>
      </c>
      <c r="H54" s="20">
        <f t="shared" si="8"/>
        <v>131.1</v>
      </c>
      <c r="I54" s="66">
        <v>114</v>
      </c>
      <c r="J54" s="2" t="s">
        <v>4</v>
      </c>
      <c r="K54" s="23"/>
      <c r="L54" s="22">
        <f t="shared" si="9"/>
        <v>0</v>
      </c>
      <c r="M54" s="5">
        <f t="shared" si="10"/>
        <v>0</v>
      </c>
      <c r="N54" s="1"/>
      <c r="O54" s="1"/>
      <c r="P54" s="1"/>
      <c r="Q54" s="1"/>
      <c r="R54" s="1"/>
      <c r="S54" s="1"/>
      <c r="T54" s="1"/>
      <c r="U54" s="1"/>
      <c r="V54" s="1"/>
      <c r="W54" s="1"/>
      <c r="X54" s="1"/>
      <c r="Y54" s="1"/>
      <c r="Z54" s="1"/>
      <c r="AA54" s="1"/>
      <c r="AB54" s="1"/>
      <c r="AC54" s="1"/>
      <c r="AD54" s="1"/>
      <c r="AE54" s="1"/>
      <c r="AF54" s="1"/>
    </row>
    <row r="55" spans="1:32" ht="229.95" customHeight="1" x14ac:dyDescent="0.3">
      <c r="A55" s="4">
        <v>52</v>
      </c>
      <c r="B55" s="69" t="s">
        <v>1448</v>
      </c>
      <c r="C55" s="7" t="s">
        <v>1435</v>
      </c>
      <c r="D55" s="7" t="s">
        <v>1434</v>
      </c>
      <c r="E55" s="16" t="s">
        <v>667</v>
      </c>
      <c r="F55" s="67">
        <f t="shared" si="6"/>
        <v>242.24999999999997</v>
      </c>
      <c r="G55" s="19">
        <f t="shared" si="7"/>
        <v>193.79999999999998</v>
      </c>
      <c r="H55" s="20">
        <f t="shared" si="8"/>
        <v>131.1</v>
      </c>
      <c r="I55" s="66">
        <v>114</v>
      </c>
      <c r="J55" s="2" t="s">
        <v>4</v>
      </c>
      <c r="K55" s="23"/>
      <c r="L55" s="22">
        <f t="shared" si="9"/>
        <v>0</v>
      </c>
      <c r="M55" s="5">
        <f t="shared" si="10"/>
        <v>0</v>
      </c>
      <c r="N55" s="1"/>
      <c r="O55" s="1"/>
      <c r="P55" s="1"/>
      <c r="Q55" s="1"/>
      <c r="R55" s="1"/>
      <c r="S55" s="1"/>
      <c r="T55" s="1"/>
      <c r="U55" s="1"/>
      <c r="V55" s="1"/>
      <c r="W55" s="1"/>
      <c r="X55" s="1"/>
      <c r="Y55" s="1"/>
      <c r="Z55" s="1"/>
      <c r="AA55" s="1"/>
      <c r="AB55" s="1"/>
      <c r="AC55" s="1"/>
      <c r="AD55" s="1"/>
      <c r="AE55" s="1"/>
      <c r="AF55" s="1"/>
    </row>
    <row r="56" spans="1:32" ht="229.95" customHeight="1" x14ac:dyDescent="0.3">
      <c r="A56" s="4">
        <v>53</v>
      </c>
      <c r="B56" s="69" t="s">
        <v>1449</v>
      </c>
      <c r="C56" s="7" t="s">
        <v>1435</v>
      </c>
      <c r="D56" s="7" t="s">
        <v>1434</v>
      </c>
      <c r="E56" s="16" t="s">
        <v>667</v>
      </c>
      <c r="F56" s="67">
        <f t="shared" si="6"/>
        <v>263.5</v>
      </c>
      <c r="G56" s="19">
        <f t="shared" si="7"/>
        <v>210.79999999999998</v>
      </c>
      <c r="H56" s="20">
        <f t="shared" si="8"/>
        <v>142.6</v>
      </c>
      <c r="I56" s="66">
        <v>124</v>
      </c>
      <c r="J56" s="2" t="s">
        <v>4</v>
      </c>
      <c r="K56" s="23"/>
      <c r="L56" s="22">
        <f t="shared" si="9"/>
        <v>0</v>
      </c>
      <c r="M56" s="5">
        <f t="shared" si="10"/>
        <v>0</v>
      </c>
      <c r="N56" s="1"/>
      <c r="O56" s="1"/>
      <c r="P56" s="1"/>
      <c r="Q56" s="1"/>
      <c r="R56" s="1"/>
      <c r="S56" s="1"/>
      <c r="T56" s="1"/>
      <c r="U56" s="1"/>
      <c r="V56" s="1"/>
      <c r="W56" s="1"/>
      <c r="X56" s="1"/>
      <c r="Y56" s="1"/>
      <c r="Z56" s="1"/>
      <c r="AA56" s="1"/>
      <c r="AB56" s="1"/>
      <c r="AC56" s="1"/>
      <c r="AD56" s="1"/>
      <c r="AE56" s="1"/>
      <c r="AF56" s="1"/>
    </row>
    <row r="57" spans="1:32" ht="229.95" customHeight="1" x14ac:dyDescent="0.3">
      <c r="A57" s="4">
        <v>54</v>
      </c>
      <c r="B57" s="69" t="s">
        <v>1450</v>
      </c>
      <c r="C57" s="7" t="s">
        <v>1435</v>
      </c>
      <c r="D57" s="7" t="s">
        <v>1434</v>
      </c>
      <c r="E57" s="16" t="s">
        <v>667</v>
      </c>
      <c r="F57" s="67">
        <f t="shared" si="6"/>
        <v>263.5</v>
      </c>
      <c r="G57" s="19">
        <f t="shared" si="7"/>
        <v>210.79999999999998</v>
      </c>
      <c r="H57" s="20">
        <f t="shared" si="8"/>
        <v>142.6</v>
      </c>
      <c r="I57" s="66">
        <v>124</v>
      </c>
      <c r="J57" s="2" t="s">
        <v>4</v>
      </c>
      <c r="K57" s="23"/>
      <c r="L57" s="22">
        <f t="shared" si="9"/>
        <v>0</v>
      </c>
      <c r="M57" s="5">
        <f t="shared" si="10"/>
        <v>0</v>
      </c>
      <c r="N57" s="1"/>
      <c r="O57" s="1"/>
      <c r="P57" s="1"/>
      <c r="Q57" s="1"/>
      <c r="R57" s="1"/>
      <c r="S57" s="1"/>
      <c r="T57" s="1"/>
      <c r="U57" s="1"/>
      <c r="V57" s="1"/>
      <c r="W57" s="1"/>
      <c r="X57" s="1"/>
      <c r="Y57" s="1"/>
      <c r="Z57" s="1"/>
      <c r="AA57" s="1"/>
      <c r="AB57" s="1"/>
      <c r="AC57" s="1"/>
      <c r="AD57" s="1"/>
      <c r="AE57" s="1"/>
      <c r="AF57" s="1"/>
    </row>
    <row r="58" spans="1:32" ht="229.95" customHeight="1" x14ac:dyDescent="0.3">
      <c r="A58" s="4">
        <v>55</v>
      </c>
      <c r="B58" s="69" t="s">
        <v>1452</v>
      </c>
      <c r="C58" s="7" t="s">
        <v>1435</v>
      </c>
      <c r="D58" s="7" t="s">
        <v>1434</v>
      </c>
      <c r="E58" s="16" t="s">
        <v>667</v>
      </c>
      <c r="F58" s="67">
        <f t="shared" si="6"/>
        <v>284.75</v>
      </c>
      <c r="G58" s="19">
        <f t="shared" si="7"/>
        <v>227.79999999999998</v>
      </c>
      <c r="H58" s="20">
        <f t="shared" si="8"/>
        <v>154.1</v>
      </c>
      <c r="I58" s="66">
        <v>134</v>
      </c>
      <c r="J58" s="2" t="s">
        <v>4</v>
      </c>
      <c r="K58" s="23"/>
      <c r="L58" s="22">
        <f t="shared" si="9"/>
        <v>0</v>
      </c>
      <c r="M58" s="5">
        <f t="shared" si="10"/>
        <v>0</v>
      </c>
      <c r="N58" s="1"/>
      <c r="O58" s="1"/>
      <c r="P58" s="1"/>
      <c r="Q58" s="1"/>
      <c r="R58" s="1"/>
      <c r="S58" s="1"/>
      <c r="T58" s="1"/>
      <c r="U58" s="1"/>
      <c r="V58" s="1"/>
      <c r="W58" s="1"/>
      <c r="X58" s="1"/>
      <c r="Y58" s="1"/>
      <c r="Z58" s="1"/>
      <c r="AA58" s="1"/>
      <c r="AB58" s="1"/>
      <c r="AC58" s="1"/>
      <c r="AD58" s="1"/>
      <c r="AE58" s="1"/>
      <c r="AF58" s="1"/>
    </row>
    <row r="59" spans="1:32" ht="229.95" customHeight="1" x14ac:dyDescent="0.3">
      <c r="A59" s="4">
        <v>56</v>
      </c>
      <c r="B59" s="69" t="s">
        <v>1451</v>
      </c>
      <c r="C59" s="7" t="s">
        <v>1435</v>
      </c>
      <c r="D59" s="7" t="s">
        <v>1434</v>
      </c>
      <c r="E59" s="16" t="s">
        <v>667</v>
      </c>
      <c r="F59" s="67">
        <f t="shared" si="6"/>
        <v>284.75</v>
      </c>
      <c r="G59" s="19">
        <f t="shared" si="7"/>
        <v>227.79999999999998</v>
      </c>
      <c r="H59" s="20">
        <f t="shared" si="8"/>
        <v>154.1</v>
      </c>
      <c r="I59" s="66">
        <v>134</v>
      </c>
      <c r="J59" s="2" t="s">
        <v>4</v>
      </c>
      <c r="K59" s="23"/>
      <c r="L59" s="22">
        <f t="shared" si="9"/>
        <v>0</v>
      </c>
      <c r="M59" s="5">
        <f t="shared" si="10"/>
        <v>0</v>
      </c>
      <c r="N59" s="1"/>
      <c r="O59" s="1"/>
      <c r="P59" s="1"/>
      <c r="Q59" s="1"/>
      <c r="R59" s="1"/>
      <c r="S59" s="1"/>
      <c r="T59" s="1"/>
      <c r="U59" s="1"/>
      <c r="V59" s="1"/>
      <c r="W59" s="1"/>
      <c r="X59" s="1"/>
      <c r="Y59" s="1"/>
      <c r="Z59" s="1"/>
      <c r="AA59" s="1"/>
      <c r="AB59" s="1"/>
      <c r="AC59" s="1"/>
      <c r="AD59" s="1"/>
      <c r="AE59" s="1"/>
      <c r="AF59" s="1"/>
    </row>
    <row r="60" spans="1:32" ht="229.95" customHeight="1" x14ac:dyDescent="0.3">
      <c r="A60" s="4">
        <v>57</v>
      </c>
      <c r="B60" s="69" t="s">
        <v>1453</v>
      </c>
      <c r="C60" s="7" t="s">
        <v>1435</v>
      </c>
      <c r="D60" s="7" t="s">
        <v>1434</v>
      </c>
      <c r="E60" s="16" t="s">
        <v>667</v>
      </c>
      <c r="F60" s="67">
        <f t="shared" si="6"/>
        <v>306</v>
      </c>
      <c r="G60" s="19">
        <f t="shared" si="7"/>
        <v>244.79999999999998</v>
      </c>
      <c r="H60" s="20">
        <f t="shared" si="8"/>
        <v>165.6</v>
      </c>
      <c r="I60" s="66">
        <v>144</v>
      </c>
      <c r="J60" s="2" t="s">
        <v>4</v>
      </c>
      <c r="K60" s="23"/>
      <c r="L60" s="22">
        <f t="shared" si="9"/>
        <v>0</v>
      </c>
      <c r="M60" s="5">
        <f t="shared" si="10"/>
        <v>0</v>
      </c>
      <c r="N60" s="1"/>
      <c r="O60" s="1"/>
      <c r="P60" s="1"/>
      <c r="Q60" s="1"/>
      <c r="R60" s="1"/>
      <c r="S60" s="1"/>
      <c r="T60" s="1"/>
      <c r="U60" s="1"/>
      <c r="V60" s="1"/>
      <c r="W60" s="1"/>
      <c r="X60" s="1"/>
      <c r="Y60" s="1"/>
      <c r="Z60" s="1"/>
      <c r="AA60" s="1"/>
      <c r="AB60" s="1"/>
      <c r="AC60" s="1"/>
      <c r="AD60" s="1"/>
      <c r="AE60" s="1"/>
      <c r="AF60" s="1"/>
    </row>
    <row r="61" spans="1:32" ht="229.95" customHeight="1" x14ac:dyDescent="0.3">
      <c r="A61" s="4">
        <v>58</v>
      </c>
      <c r="B61" s="69" t="s">
        <v>1454</v>
      </c>
      <c r="C61" s="7" t="s">
        <v>1435</v>
      </c>
      <c r="D61" s="7" t="s">
        <v>1434</v>
      </c>
      <c r="E61" s="16" t="s">
        <v>667</v>
      </c>
      <c r="F61" s="67">
        <f t="shared" si="6"/>
        <v>306</v>
      </c>
      <c r="G61" s="19">
        <f t="shared" si="7"/>
        <v>244.79999999999998</v>
      </c>
      <c r="H61" s="20">
        <f t="shared" si="8"/>
        <v>165.6</v>
      </c>
      <c r="I61" s="66">
        <v>144</v>
      </c>
      <c r="J61" s="2" t="s">
        <v>4</v>
      </c>
      <c r="K61" s="23"/>
      <c r="L61" s="22">
        <f t="shared" si="9"/>
        <v>0</v>
      </c>
      <c r="M61" s="5">
        <f t="shared" si="10"/>
        <v>0</v>
      </c>
      <c r="N61" s="1"/>
      <c r="O61" s="1"/>
      <c r="P61" s="1"/>
      <c r="Q61" s="1"/>
      <c r="R61" s="1"/>
      <c r="S61" s="1"/>
      <c r="T61" s="1"/>
      <c r="U61" s="1"/>
      <c r="V61" s="1"/>
      <c r="W61" s="1"/>
      <c r="X61" s="1"/>
      <c r="Y61" s="1"/>
      <c r="Z61" s="1"/>
      <c r="AA61" s="1"/>
      <c r="AB61" s="1"/>
      <c r="AC61" s="1"/>
      <c r="AD61" s="1"/>
      <c r="AE61" s="1"/>
      <c r="AF61" s="1"/>
    </row>
    <row r="62" spans="1:32" ht="229.95" customHeight="1" x14ac:dyDescent="0.3">
      <c r="A62" s="4">
        <v>59</v>
      </c>
      <c r="B62" s="69" t="s">
        <v>1455</v>
      </c>
      <c r="C62" s="7" t="s">
        <v>1435</v>
      </c>
      <c r="D62" s="7" t="s">
        <v>1434</v>
      </c>
      <c r="E62" s="16" t="s">
        <v>667</v>
      </c>
      <c r="F62" s="67">
        <f t="shared" si="6"/>
        <v>327.25</v>
      </c>
      <c r="G62" s="19">
        <f t="shared" si="7"/>
        <v>261.8</v>
      </c>
      <c r="H62" s="20">
        <f t="shared" si="8"/>
        <v>177.1</v>
      </c>
      <c r="I62" s="66">
        <v>154</v>
      </c>
      <c r="J62" s="2" t="s">
        <v>4</v>
      </c>
      <c r="K62" s="23"/>
      <c r="L62" s="22">
        <f t="shared" si="9"/>
        <v>0</v>
      </c>
      <c r="M62" s="5">
        <f t="shared" si="10"/>
        <v>0</v>
      </c>
      <c r="N62" s="1"/>
      <c r="O62" s="1"/>
      <c r="P62" s="1"/>
      <c r="Q62" s="1"/>
      <c r="R62" s="1"/>
      <c r="S62" s="1"/>
      <c r="T62" s="1"/>
      <c r="U62" s="1"/>
      <c r="V62" s="1"/>
      <c r="W62" s="1"/>
      <c r="X62" s="1"/>
      <c r="Y62" s="1"/>
      <c r="Z62" s="1"/>
      <c r="AA62" s="1"/>
      <c r="AB62" s="1"/>
      <c r="AC62" s="1"/>
      <c r="AD62" s="1"/>
      <c r="AE62" s="1"/>
      <c r="AF62" s="1"/>
    </row>
    <row r="63" spans="1:32" ht="229.95" customHeight="1" x14ac:dyDescent="0.3">
      <c r="A63" s="4">
        <v>60</v>
      </c>
      <c r="B63" s="69" t="s">
        <v>1456</v>
      </c>
      <c r="C63" s="7" t="s">
        <v>1435</v>
      </c>
      <c r="D63" s="7" t="s">
        <v>1434</v>
      </c>
      <c r="E63" s="16" t="s">
        <v>667</v>
      </c>
      <c r="F63" s="67">
        <f t="shared" si="6"/>
        <v>327.25</v>
      </c>
      <c r="G63" s="19">
        <f t="shared" si="7"/>
        <v>261.8</v>
      </c>
      <c r="H63" s="20">
        <f t="shared" si="8"/>
        <v>177.1</v>
      </c>
      <c r="I63" s="66">
        <v>154</v>
      </c>
      <c r="J63" s="2" t="s">
        <v>4</v>
      </c>
      <c r="K63" s="23"/>
      <c r="L63" s="22">
        <f t="shared" si="9"/>
        <v>0</v>
      </c>
      <c r="M63" s="5">
        <f t="shared" si="10"/>
        <v>0</v>
      </c>
      <c r="N63" s="1"/>
      <c r="O63" s="1"/>
      <c r="P63" s="1"/>
      <c r="Q63" s="1"/>
      <c r="R63" s="1"/>
      <c r="S63" s="1"/>
      <c r="T63" s="1"/>
      <c r="U63" s="1"/>
      <c r="V63" s="1"/>
      <c r="W63" s="1"/>
      <c r="X63" s="1"/>
      <c r="Y63" s="1"/>
      <c r="Z63" s="1"/>
      <c r="AA63" s="1"/>
      <c r="AB63" s="1"/>
      <c r="AC63" s="1"/>
      <c r="AD63" s="1"/>
      <c r="AE63" s="1"/>
      <c r="AF63" s="1"/>
    </row>
    <row r="64" spans="1:32" ht="229.95" customHeight="1" x14ac:dyDescent="0.3">
      <c r="A64" s="4">
        <v>59</v>
      </c>
      <c r="B64" s="69" t="s">
        <v>1457</v>
      </c>
      <c r="C64" s="7" t="s">
        <v>1435</v>
      </c>
      <c r="D64" s="7" t="s">
        <v>1434</v>
      </c>
      <c r="E64" s="16" t="s">
        <v>667</v>
      </c>
      <c r="F64" s="67">
        <f t="shared" ref="F64:F67" si="11">G64*1.25</f>
        <v>348.5</v>
      </c>
      <c r="G64" s="19">
        <f t="shared" ref="G64:G67" si="12">I64*1.7</f>
        <v>278.8</v>
      </c>
      <c r="H64" s="20">
        <f t="shared" ref="H64:H67" si="13">I64*1.15</f>
        <v>188.6</v>
      </c>
      <c r="I64" s="66">
        <v>164</v>
      </c>
      <c r="J64" s="2" t="s">
        <v>4</v>
      </c>
      <c r="K64" s="23"/>
      <c r="L64" s="22">
        <f t="shared" ref="L64:L67" si="14">SUM(H64*K64)</f>
        <v>0</v>
      </c>
      <c r="M64" s="5">
        <f t="shared" ref="M64:M67" si="15">SUM(I64*K64)</f>
        <v>0</v>
      </c>
      <c r="N64" s="1"/>
      <c r="O64" s="1"/>
      <c r="P64" s="1"/>
      <c r="Q64" s="1"/>
      <c r="R64" s="1"/>
      <c r="S64" s="1"/>
      <c r="T64" s="1"/>
      <c r="U64" s="1"/>
      <c r="V64" s="1"/>
      <c r="W64" s="1"/>
      <c r="X64" s="1"/>
      <c r="Y64" s="1"/>
      <c r="Z64" s="1"/>
      <c r="AA64" s="1"/>
      <c r="AB64" s="1"/>
      <c r="AC64" s="1"/>
      <c r="AD64" s="1"/>
      <c r="AE64" s="1"/>
      <c r="AF64" s="1"/>
    </row>
    <row r="65" spans="1:32" ht="229.95" customHeight="1" x14ac:dyDescent="0.3">
      <c r="A65" s="4">
        <v>60</v>
      </c>
      <c r="B65" s="69" t="s">
        <v>1458</v>
      </c>
      <c r="C65" s="7" t="s">
        <v>1435</v>
      </c>
      <c r="D65" s="7" t="s">
        <v>1434</v>
      </c>
      <c r="E65" s="16" t="s">
        <v>667</v>
      </c>
      <c r="F65" s="67">
        <f t="shared" si="11"/>
        <v>348.5</v>
      </c>
      <c r="G65" s="19">
        <f t="shared" si="12"/>
        <v>278.8</v>
      </c>
      <c r="H65" s="20">
        <f t="shared" si="13"/>
        <v>188.6</v>
      </c>
      <c r="I65" s="66">
        <v>164</v>
      </c>
      <c r="J65" s="2" t="s">
        <v>4</v>
      </c>
      <c r="K65" s="23"/>
      <c r="L65" s="22">
        <f t="shared" si="14"/>
        <v>0</v>
      </c>
      <c r="M65" s="5">
        <f t="shared" si="15"/>
        <v>0</v>
      </c>
      <c r="N65" s="1"/>
      <c r="O65" s="1"/>
      <c r="P65" s="1"/>
      <c r="Q65" s="1"/>
      <c r="R65" s="1"/>
      <c r="S65" s="1"/>
      <c r="T65" s="1"/>
      <c r="U65" s="1"/>
      <c r="V65" s="1"/>
      <c r="W65" s="1"/>
      <c r="X65" s="1"/>
      <c r="Y65" s="1"/>
      <c r="Z65" s="1"/>
      <c r="AA65" s="1"/>
      <c r="AB65" s="1"/>
      <c r="AC65" s="1"/>
      <c r="AD65" s="1"/>
      <c r="AE65" s="1"/>
      <c r="AF65" s="1"/>
    </row>
    <row r="66" spans="1:32" ht="229.95" customHeight="1" x14ac:dyDescent="0.3">
      <c r="A66" s="4">
        <v>59</v>
      </c>
      <c r="B66" s="69" t="s">
        <v>1459</v>
      </c>
      <c r="C66" s="7" t="s">
        <v>1435</v>
      </c>
      <c r="D66" s="7" t="s">
        <v>1434</v>
      </c>
      <c r="E66" s="16" t="s">
        <v>694</v>
      </c>
      <c r="F66" s="67">
        <f t="shared" si="11"/>
        <v>369.75</v>
      </c>
      <c r="G66" s="19">
        <f t="shared" si="12"/>
        <v>295.8</v>
      </c>
      <c r="H66" s="20">
        <f t="shared" si="13"/>
        <v>200.1</v>
      </c>
      <c r="I66" s="66">
        <v>174</v>
      </c>
      <c r="J66" s="2" t="s">
        <v>4</v>
      </c>
      <c r="K66" s="23"/>
      <c r="L66" s="22">
        <f t="shared" si="14"/>
        <v>0</v>
      </c>
      <c r="M66" s="5">
        <f t="shared" si="15"/>
        <v>0</v>
      </c>
      <c r="N66" s="1"/>
      <c r="O66" s="1"/>
      <c r="P66" s="1"/>
      <c r="Q66" s="1"/>
      <c r="R66" s="1"/>
      <c r="S66" s="1"/>
      <c r="T66" s="1"/>
      <c r="U66" s="1"/>
      <c r="V66" s="1"/>
      <c r="W66" s="1"/>
      <c r="X66" s="1"/>
      <c r="Y66" s="1"/>
      <c r="Z66" s="1"/>
      <c r="AA66" s="1"/>
      <c r="AB66" s="1"/>
      <c r="AC66" s="1"/>
      <c r="AD66" s="1"/>
      <c r="AE66" s="1"/>
      <c r="AF66" s="1"/>
    </row>
    <row r="67" spans="1:32" ht="229.95" customHeight="1" x14ac:dyDescent="0.3">
      <c r="A67" s="4">
        <v>60</v>
      </c>
      <c r="B67" s="69" t="s">
        <v>1460</v>
      </c>
      <c r="C67" s="7" t="s">
        <v>1435</v>
      </c>
      <c r="D67" s="7" t="s">
        <v>1434</v>
      </c>
      <c r="E67" s="16" t="s">
        <v>694</v>
      </c>
      <c r="F67" s="67">
        <f t="shared" si="11"/>
        <v>391</v>
      </c>
      <c r="G67" s="19">
        <f t="shared" si="12"/>
        <v>312.8</v>
      </c>
      <c r="H67" s="20">
        <f t="shared" si="13"/>
        <v>211.6</v>
      </c>
      <c r="I67" s="66">
        <v>184</v>
      </c>
      <c r="J67" s="2" t="s">
        <v>4</v>
      </c>
      <c r="K67" s="23"/>
      <c r="L67" s="22">
        <f t="shared" si="14"/>
        <v>0</v>
      </c>
      <c r="M67" s="5">
        <f t="shared" si="15"/>
        <v>0</v>
      </c>
      <c r="N67" s="1"/>
      <c r="O67" s="1"/>
      <c r="P67" s="1"/>
      <c r="Q67" s="1"/>
      <c r="R67" s="1"/>
      <c r="S67" s="1"/>
      <c r="T67" s="1"/>
      <c r="U67" s="1"/>
      <c r="V67" s="1"/>
      <c r="W67" s="1"/>
      <c r="X67" s="1"/>
      <c r="Y67" s="1"/>
      <c r="Z67" s="1"/>
      <c r="AA67" s="1"/>
      <c r="AB67" s="1"/>
      <c r="AC67" s="1"/>
      <c r="AD67" s="1"/>
      <c r="AE67" s="1"/>
      <c r="AF67" s="1"/>
    </row>
    <row r="68" spans="1:32" ht="229.95" customHeight="1" x14ac:dyDescent="0.3">
      <c r="A68" s="4">
        <v>59</v>
      </c>
      <c r="B68" s="69" t="s">
        <v>1461</v>
      </c>
      <c r="C68" s="7" t="s">
        <v>1435</v>
      </c>
      <c r="D68" s="7" t="s">
        <v>1434</v>
      </c>
      <c r="E68" s="16" t="s">
        <v>694</v>
      </c>
      <c r="F68" s="67">
        <f t="shared" ref="F68:F69" si="16">G68*1.25</f>
        <v>391</v>
      </c>
      <c r="G68" s="19">
        <f t="shared" ref="G68:G69" si="17">I68*1.7</f>
        <v>312.8</v>
      </c>
      <c r="H68" s="20">
        <f t="shared" ref="H68:H69" si="18">I68*1.15</f>
        <v>211.6</v>
      </c>
      <c r="I68" s="66">
        <v>184</v>
      </c>
      <c r="J68" s="2" t="s">
        <v>4</v>
      </c>
      <c r="K68" s="23"/>
      <c r="L68" s="22">
        <f t="shared" ref="L68:L69" si="19">SUM(H68*K68)</f>
        <v>0</v>
      </c>
      <c r="M68" s="5">
        <f t="shared" ref="M68:M69" si="20">SUM(I68*K68)</f>
        <v>0</v>
      </c>
      <c r="N68" s="1"/>
      <c r="O68" s="1"/>
      <c r="P68" s="1"/>
      <c r="Q68" s="1"/>
      <c r="R68" s="1"/>
      <c r="S68" s="1"/>
      <c r="T68" s="1"/>
      <c r="U68" s="1"/>
      <c r="V68" s="1"/>
      <c r="W68" s="1"/>
      <c r="X68" s="1"/>
      <c r="Y68" s="1"/>
      <c r="Z68" s="1"/>
      <c r="AA68" s="1"/>
      <c r="AB68" s="1"/>
      <c r="AC68" s="1"/>
      <c r="AD68" s="1"/>
      <c r="AE68" s="1"/>
      <c r="AF68" s="1"/>
    </row>
    <row r="69" spans="1:32" ht="229.95" customHeight="1" x14ac:dyDescent="0.3">
      <c r="A69" s="4">
        <v>60</v>
      </c>
      <c r="B69" s="69" t="s">
        <v>1462</v>
      </c>
      <c r="C69" s="7" t="s">
        <v>1435</v>
      </c>
      <c r="D69" s="7" t="s">
        <v>1434</v>
      </c>
      <c r="E69" s="16" t="s">
        <v>694</v>
      </c>
      <c r="F69" s="67">
        <f t="shared" si="16"/>
        <v>412.25</v>
      </c>
      <c r="G69" s="19">
        <f t="shared" si="17"/>
        <v>329.8</v>
      </c>
      <c r="H69" s="20">
        <f t="shared" si="18"/>
        <v>223.1</v>
      </c>
      <c r="I69" s="66">
        <v>194</v>
      </c>
      <c r="J69" s="2" t="s">
        <v>4</v>
      </c>
      <c r="K69" s="23"/>
      <c r="L69" s="22">
        <f t="shared" si="19"/>
        <v>0</v>
      </c>
      <c r="M69" s="5">
        <f t="shared" si="20"/>
        <v>0</v>
      </c>
      <c r="N69" s="1"/>
      <c r="O69" s="1"/>
      <c r="P69" s="1"/>
      <c r="Q69" s="1"/>
      <c r="R69" s="1"/>
      <c r="S69" s="1"/>
      <c r="T69" s="1"/>
      <c r="U69" s="1"/>
      <c r="V69" s="1"/>
      <c r="W69" s="1"/>
      <c r="X69" s="1"/>
      <c r="Y69" s="1"/>
      <c r="Z69" s="1"/>
      <c r="AA69" s="1"/>
      <c r="AB69" s="1"/>
      <c r="AC69" s="1"/>
      <c r="AD69" s="1"/>
      <c r="AE69" s="1"/>
      <c r="AF69" s="1"/>
    </row>
    <row r="70" spans="1:32" ht="229.95" customHeight="1" thickBot="1" x14ac:dyDescent="0.35">
      <c r="A70" s="4">
        <v>60</v>
      </c>
      <c r="B70" s="69" t="s">
        <v>1463</v>
      </c>
      <c r="C70" s="7" t="s">
        <v>1435</v>
      </c>
      <c r="D70" s="7" t="s">
        <v>1434</v>
      </c>
      <c r="E70" s="16" t="s">
        <v>694</v>
      </c>
      <c r="F70" s="67">
        <f t="shared" ref="F70" si="21">G70*1.25</f>
        <v>433.5</v>
      </c>
      <c r="G70" s="19">
        <f t="shared" ref="G70" si="22">I70*1.7</f>
        <v>346.8</v>
      </c>
      <c r="H70" s="20">
        <f t="shared" ref="H70" si="23">I70*1.15</f>
        <v>234.6</v>
      </c>
      <c r="I70" s="66">
        <v>204</v>
      </c>
      <c r="J70" s="2" t="s">
        <v>4</v>
      </c>
      <c r="K70" s="23"/>
      <c r="L70" s="22">
        <f t="shared" ref="L70" si="24">SUM(H70*K70)</f>
        <v>0</v>
      </c>
      <c r="M70" s="5">
        <f t="shared" ref="M70" si="25">SUM(I70*K70)</f>
        <v>0</v>
      </c>
      <c r="N70" s="1"/>
      <c r="O70" s="1"/>
      <c r="P70" s="1"/>
      <c r="Q70" s="1"/>
      <c r="R70" s="1"/>
      <c r="S70" s="1"/>
      <c r="T70" s="1"/>
      <c r="U70" s="1"/>
      <c r="V70" s="1"/>
      <c r="W70" s="1"/>
      <c r="X70" s="1"/>
      <c r="Y70" s="1"/>
      <c r="Z70" s="1"/>
      <c r="AA70" s="1"/>
      <c r="AB70" s="1"/>
      <c r="AC70" s="1"/>
      <c r="AD70" s="1"/>
      <c r="AE70" s="1"/>
      <c r="AF70" s="1"/>
    </row>
    <row r="71" spans="1:32" ht="229.95" customHeight="1" x14ac:dyDescent="0.3">
      <c r="A71" s="4">
        <v>45</v>
      </c>
      <c r="B71" s="69" t="s">
        <v>1418</v>
      </c>
      <c r="C71" s="7" t="s">
        <v>1435</v>
      </c>
      <c r="D71" s="7" t="s">
        <v>1434</v>
      </c>
      <c r="E71" s="16" t="s">
        <v>667</v>
      </c>
      <c r="F71" s="67">
        <f t="shared" ref="F71:F86" si="26">G71*1.25</f>
        <v>157.25</v>
      </c>
      <c r="G71" s="19">
        <f t="shared" ref="G71:G86" si="27">I71*1.7</f>
        <v>125.8</v>
      </c>
      <c r="H71" s="20">
        <f t="shared" ref="H71:H86" si="28">I71*1.15</f>
        <v>85.1</v>
      </c>
      <c r="I71" s="66">
        <v>74</v>
      </c>
      <c r="J71" s="2" t="s">
        <v>4</v>
      </c>
      <c r="K71" s="23"/>
      <c r="L71" s="22">
        <f t="shared" ref="L71:L86" si="29">SUM(H71*K71)</f>
        <v>0</v>
      </c>
      <c r="M71" s="106">
        <f t="shared" ref="M71:M86" si="30">SUM(I71*K71)</f>
        <v>0</v>
      </c>
      <c r="N71" s="131"/>
      <c r="O71" s="132"/>
      <c r="P71" s="132"/>
      <c r="Q71" s="132"/>
      <c r="R71" s="132"/>
      <c r="S71" s="132"/>
      <c r="T71" s="132"/>
      <c r="U71" s="133"/>
      <c r="V71" s="1"/>
      <c r="W71" s="1"/>
      <c r="X71" s="1"/>
      <c r="Y71" s="1"/>
      <c r="Z71" s="1"/>
      <c r="AA71" s="1"/>
      <c r="AB71" s="1"/>
      <c r="AC71" s="1"/>
      <c r="AD71" s="1"/>
      <c r="AE71" s="1"/>
      <c r="AF71" s="1"/>
    </row>
    <row r="72" spans="1:32" ht="229.95" customHeight="1" thickBot="1" x14ac:dyDescent="0.35">
      <c r="A72" s="4">
        <v>46</v>
      </c>
      <c r="B72" s="69" t="s">
        <v>1419</v>
      </c>
      <c r="C72" s="7" t="s">
        <v>1435</v>
      </c>
      <c r="D72" s="7" t="s">
        <v>1434</v>
      </c>
      <c r="E72" s="16" t="s">
        <v>667</v>
      </c>
      <c r="F72" s="67">
        <f t="shared" si="26"/>
        <v>157.25</v>
      </c>
      <c r="G72" s="19">
        <f t="shared" si="27"/>
        <v>125.8</v>
      </c>
      <c r="H72" s="20">
        <f t="shared" si="28"/>
        <v>85.1</v>
      </c>
      <c r="I72" s="66">
        <v>74</v>
      </c>
      <c r="J72" s="2" t="s">
        <v>4</v>
      </c>
      <c r="K72" s="23"/>
      <c r="L72" s="22">
        <f t="shared" si="29"/>
        <v>0</v>
      </c>
      <c r="M72" s="106">
        <f t="shared" si="30"/>
        <v>0</v>
      </c>
      <c r="N72" s="134"/>
      <c r="O72" s="135"/>
      <c r="P72" s="135"/>
      <c r="Q72" s="135"/>
      <c r="R72" s="135"/>
      <c r="S72" s="135"/>
      <c r="T72" s="135"/>
      <c r="U72" s="136"/>
      <c r="V72" s="1"/>
      <c r="W72" s="1"/>
      <c r="X72" s="1"/>
      <c r="Y72" s="1"/>
      <c r="Z72" s="1"/>
      <c r="AA72" s="1"/>
      <c r="AB72" s="1"/>
      <c r="AC72" s="1"/>
      <c r="AD72" s="1"/>
      <c r="AE72" s="1"/>
      <c r="AF72" s="1"/>
    </row>
    <row r="73" spans="1:32" ht="229.95" customHeight="1" x14ac:dyDescent="0.3">
      <c r="A73" s="4">
        <v>47</v>
      </c>
      <c r="B73" s="69" t="s">
        <v>1420</v>
      </c>
      <c r="C73" s="7" t="s">
        <v>1435</v>
      </c>
      <c r="D73" s="7" t="s">
        <v>1434</v>
      </c>
      <c r="E73" s="16" t="s">
        <v>667</v>
      </c>
      <c r="F73" s="67">
        <f t="shared" si="26"/>
        <v>178.49999999999997</v>
      </c>
      <c r="G73" s="19">
        <f t="shared" si="27"/>
        <v>142.79999999999998</v>
      </c>
      <c r="H73" s="20">
        <f t="shared" si="28"/>
        <v>96.6</v>
      </c>
      <c r="I73" s="66">
        <v>84</v>
      </c>
      <c r="J73" s="2" t="s">
        <v>4</v>
      </c>
      <c r="K73" s="23"/>
      <c r="L73" s="22">
        <f t="shared" si="29"/>
        <v>0</v>
      </c>
      <c r="M73" s="5">
        <f t="shared" si="30"/>
        <v>0</v>
      </c>
      <c r="N73" s="1"/>
      <c r="O73" s="1"/>
      <c r="P73" s="1"/>
      <c r="Q73" s="1"/>
      <c r="R73" s="1"/>
      <c r="S73" s="1"/>
      <c r="T73" s="1"/>
      <c r="U73" s="1"/>
      <c r="V73" s="1"/>
      <c r="W73" s="1"/>
      <c r="X73" s="1"/>
      <c r="Y73" s="1"/>
      <c r="Z73" s="1"/>
      <c r="AA73" s="1"/>
      <c r="AB73" s="1"/>
      <c r="AC73" s="1"/>
      <c r="AD73" s="1"/>
      <c r="AE73" s="1"/>
      <c r="AF73" s="1"/>
    </row>
    <row r="74" spans="1:32" ht="229.95" customHeight="1" x14ac:dyDescent="0.3">
      <c r="A74" s="4">
        <v>48</v>
      </c>
      <c r="B74" s="69" t="s">
        <v>1421</v>
      </c>
      <c r="C74" s="7" t="s">
        <v>1435</v>
      </c>
      <c r="D74" s="7" t="s">
        <v>1434</v>
      </c>
      <c r="E74" s="16" t="s">
        <v>667</v>
      </c>
      <c r="F74" s="67">
        <f t="shared" si="26"/>
        <v>178.49999999999997</v>
      </c>
      <c r="G74" s="19">
        <f t="shared" si="27"/>
        <v>142.79999999999998</v>
      </c>
      <c r="H74" s="20">
        <f t="shared" si="28"/>
        <v>96.6</v>
      </c>
      <c r="I74" s="66">
        <v>84</v>
      </c>
      <c r="J74" s="2" t="s">
        <v>4</v>
      </c>
      <c r="K74" s="23"/>
      <c r="L74" s="22">
        <f t="shared" si="29"/>
        <v>0</v>
      </c>
      <c r="M74" s="5">
        <f t="shared" si="30"/>
        <v>0</v>
      </c>
      <c r="N74" s="1"/>
      <c r="O74" s="1"/>
      <c r="P74" s="1"/>
      <c r="Q74" s="1"/>
      <c r="R74" s="1"/>
      <c r="S74" s="1"/>
      <c r="T74" s="1"/>
      <c r="U74" s="1"/>
      <c r="V74" s="1"/>
      <c r="W74" s="1"/>
      <c r="X74" s="1"/>
      <c r="Y74" s="1"/>
      <c r="Z74" s="1"/>
      <c r="AA74" s="1"/>
      <c r="AB74" s="1"/>
      <c r="AC74" s="1"/>
      <c r="AD74" s="1"/>
      <c r="AE74" s="1"/>
      <c r="AF74" s="1"/>
    </row>
    <row r="75" spans="1:32" ht="229.95" customHeight="1" x14ac:dyDescent="0.3">
      <c r="A75" s="4">
        <v>49</v>
      </c>
      <c r="B75" s="69" t="s">
        <v>1422</v>
      </c>
      <c r="C75" s="7" t="s">
        <v>1435</v>
      </c>
      <c r="D75" s="7" t="s">
        <v>1434</v>
      </c>
      <c r="E75" s="16" t="s">
        <v>667</v>
      </c>
      <c r="F75" s="67">
        <f t="shared" si="26"/>
        <v>199.74999999999997</v>
      </c>
      <c r="G75" s="19">
        <f t="shared" si="27"/>
        <v>159.79999999999998</v>
      </c>
      <c r="H75" s="20">
        <f t="shared" si="28"/>
        <v>108.1</v>
      </c>
      <c r="I75" s="66">
        <v>94</v>
      </c>
      <c r="J75" s="2" t="s">
        <v>4</v>
      </c>
      <c r="K75" s="23"/>
      <c r="L75" s="22">
        <f t="shared" si="29"/>
        <v>0</v>
      </c>
      <c r="M75" s="5">
        <f t="shared" si="30"/>
        <v>0</v>
      </c>
      <c r="N75" s="1"/>
      <c r="O75" s="1"/>
      <c r="P75" s="1"/>
      <c r="Q75" s="1"/>
      <c r="R75" s="1"/>
      <c r="S75" s="1"/>
      <c r="T75" s="1"/>
      <c r="U75" s="1"/>
      <c r="V75" s="1"/>
      <c r="W75" s="1"/>
      <c r="X75" s="1"/>
      <c r="Y75" s="1"/>
      <c r="Z75" s="1"/>
      <c r="AA75" s="1"/>
      <c r="AB75" s="1"/>
      <c r="AC75" s="1"/>
      <c r="AD75" s="1"/>
      <c r="AE75" s="1"/>
      <c r="AF75" s="1"/>
    </row>
    <row r="76" spans="1:32" ht="229.95" customHeight="1" x14ac:dyDescent="0.3">
      <c r="A76" s="4">
        <v>50</v>
      </c>
      <c r="B76" s="69" t="s">
        <v>1423</v>
      </c>
      <c r="C76" s="7" t="s">
        <v>1435</v>
      </c>
      <c r="D76" s="7" t="s">
        <v>1434</v>
      </c>
      <c r="E76" s="16" t="s">
        <v>667</v>
      </c>
      <c r="F76" s="67">
        <f t="shared" si="26"/>
        <v>199.74999999999997</v>
      </c>
      <c r="G76" s="19">
        <f t="shared" si="27"/>
        <v>159.79999999999998</v>
      </c>
      <c r="H76" s="20">
        <f t="shared" si="28"/>
        <v>108.1</v>
      </c>
      <c r="I76" s="66">
        <v>94</v>
      </c>
      <c r="J76" s="2" t="s">
        <v>4</v>
      </c>
      <c r="K76" s="23"/>
      <c r="L76" s="22">
        <f t="shared" si="29"/>
        <v>0</v>
      </c>
      <c r="M76" s="5">
        <f t="shared" si="30"/>
        <v>0</v>
      </c>
      <c r="N76" s="1"/>
      <c r="O76" s="1"/>
      <c r="P76" s="1"/>
      <c r="Q76" s="1"/>
      <c r="R76" s="1"/>
      <c r="S76" s="1"/>
      <c r="T76" s="1"/>
      <c r="U76" s="1"/>
      <c r="V76" s="1"/>
      <c r="W76" s="1"/>
      <c r="X76" s="1"/>
      <c r="Y76" s="1"/>
      <c r="Z76" s="1"/>
      <c r="AA76" s="1"/>
      <c r="AB76" s="1"/>
      <c r="AC76" s="1"/>
      <c r="AD76" s="1"/>
      <c r="AE76" s="1"/>
      <c r="AF76" s="1"/>
    </row>
    <row r="77" spans="1:32" ht="229.95" customHeight="1" x14ac:dyDescent="0.3">
      <c r="A77" s="4">
        <v>51</v>
      </c>
      <c r="B77" s="69" t="s">
        <v>1424</v>
      </c>
      <c r="C77" s="7" t="s">
        <v>1435</v>
      </c>
      <c r="D77" s="7" t="s">
        <v>1434</v>
      </c>
      <c r="E77" s="16" t="s">
        <v>667</v>
      </c>
      <c r="F77" s="67">
        <f t="shared" si="26"/>
        <v>220.99999999999997</v>
      </c>
      <c r="G77" s="19">
        <f t="shared" si="27"/>
        <v>176.79999999999998</v>
      </c>
      <c r="H77" s="20">
        <f t="shared" si="28"/>
        <v>119.6</v>
      </c>
      <c r="I77" s="66">
        <v>104</v>
      </c>
      <c r="J77" s="2" t="s">
        <v>4</v>
      </c>
      <c r="K77" s="23"/>
      <c r="L77" s="22">
        <f t="shared" si="29"/>
        <v>0</v>
      </c>
      <c r="M77" s="5">
        <f t="shared" si="30"/>
        <v>0</v>
      </c>
      <c r="N77" s="1"/>
      <c r="O77" s="1"/>
      <c r="P77" s="1"/>
      <c r="Q77" s="1"/>
      <c r="R77" s="1"/>
      <c r="S77" s="1"/>
      <c r="T77" s="1"/>
      <c r="U77" s="1"/>
      <c r="V77" s="1"/>
      <c r="W77" s="1"/>
      <c r="X77" s="1"/>
      <c r="Y77" s="1"/>
      <c r="Z77" s="1"/>
      <c r="AA77" s="1"/>
      <c r="AB77" s="1"/>
      <c r="AC77" s="1"/>
      <c r="AD77" s="1"/>
      <c r="AE77" s="1"/>
      <c r="AF77" s="1"/>
    </row>
    <row r="78" spans="1:32" ht="229.95" customHeight="1" x14ac:dyDescent="0.3">
      <c r="A78" s="4">
        <v>52</v>
      </c>
      <c r="B78" s="69" t="s">
        <v>1425</v>
      </c>
      <c r="C78" s="7" t="s">
        <v>1435</v>
      </c>
      <c r="D78" s="7" t="s">
        <v>1434</v>
      </c>
      <c r="E78" s="16" t="s">
        <v>667</v>
      </c>
      <c r="F78" s="67">
        <f t="shared" si="26"/>
        <v>220.99999999999997</v>
      </c>
      <c r="G78" s="19">
        <f t="shared" si="27"/>
        <v>176.79999999999998</v>
      </c>
      <c r="H78" s="20">
        <f t="shared" si="28"/>
        <v>119.6</v>
      </c>
      <c r="I78" s="66">
        <v>104</v>
      </c>
      <c r="J78" s="2" t="s">
        <v>4</v>
      </c>
      <c r="K78" s="23"/>
      <c r="L78" s="22">
        <f t="shared" si="29"/>
        <v>0</v>
      </c>
      <c r="M78" s="5">
        <f t="shared" si="30"/>
        <v>0</v>
      </c>
      <c r="N78" s="1"/>
      <c r="O78" s="1"/>
      <c r="P78" s="1"/>
      <c r="Q78" s="1"/>
      <c r="R78" s="1"/>
      <c r="S78" s="1"/>
      <c r="T78" s="1"/>
      <c r="U78" s="1"/>
      <c r="V78" s="1"/>
      <c r="W78" s="1"/>
      <c r="X78" s="1"/>
      <c r="Y78" s="1"/>
      <c r="Z78" s="1"/>
      <c r="AA78" s="1"/>
      <c r="AB78" s="1"/>
      <c r="AC78" s="1"/>
      <c r="AD78" s="1"/>
      <c r="AE78" s="1"/>
      <c r="AF78" s="1"/>
    </row>
    <row r="79" spans="1:32" ht="229.95" customHeight="1" x14ac:dyDescent="0.3">
      <c r="A79" s="4">
        <v>53</v>
      </c>
      <c r="B79" s="69" t="s">
        <v>1426</v>
      </c>
      <c r="C79" s="7" t="s">
        <v>1435</v>
      </c>
      <c r="D79" s="7" t="s">
        <v>1434</v>
      </c>
      <c r="E79" s="16" t="s">
        <v>667</v>
      </c>
      <c r="F79" s="67">
        <f t="shared" si="26"/>
        <v>242.24999999999997</v>
      </c>
      <c r="G79" s="19">
        <f t="shared" si="27"/>
        <v>193.79999999999998</v>
      </c>
      <c r="H79" s="20">
        <f t="shared" si="28"/>
        <v>131.1</v>
      </c>
      <c r="I79" s="66">
        <v>114</v>
      </c>
      <c r="J79" s="2" t="s">
        <v>4</v>
      </c>
      <c r="K79" s="23"/>
      <c r="L79" s="22">
        <f t="shared" si="29"/>
        <v>0</v>
      </c>
      <c r="M79" s="5">
        <f t="shared" si="30"/>
        <v>0</v>
      </c>
      <c r="N79" s="1"/>
      <c r="O79" s="1"/>
      <c r="P79" s="1"/>
      <c r="Q79" s="1"/>
      <c r="R79" s="1"/>
      <c r="S79" s="1"/>
      <c r="T79" s="1"/>
      <c r="U79" s="1"/>
      <c r="V79" s="1"/>
      <c r="W79" s="1"/>
      <c r="X79" s="1"/>
      <c r="Y79" s="1"/>
      <c r="Z79" s="1"/>
      <c r="AA79" s="1"/>
      <c r="AB79" s="1"/>
      <c r="AC79" s="1"/>
      <c r="AD79" s="1"/>
      <c r="AE79" s="1"/>
      <c r="AF79" s="1"/>
    </row>
    <row r="80" spans="1:32" ht="229.95" customHeight="1" x14ac:dyDescent="0.3">
      <c r="A80" s="4">
        <v>54</v>
      </c>
      <c r="B80" s="69" t="s">
        <v>1427</v>
      </c>
      <c r="C80" s="7" t="s">
        <v>1435</v>
      </c>
      <c r="D80" s="7" t="s">
        <v>1434</v>
      </c>
      <c r="E80" s="16" t="s">
        <v>667</v>
      </c>
      <c r="F80" s="67">
        <f t="shared" si="26"/>
        <v>242.24999999999997</v>
      </c>
      <c r="G80" s="19">
        <f t="shared" si="27"/>
        <v>193.79999999999998</v>
      </c>
      <c r="H80" s="20">
        <f t="shared" si="28"/>
        <v>131.1</v>
      </c>
      <c r="I80" s="66">
        <v>114</v>
      </c>
      <c r="J80" s="2" t="s">
        <v>4</v>
      </c>
      <c r="K80" s="23"/>
      <c r="L80" s="22">
        <f t="shared" si="29"/>
        <v>0</v>
      </c>
      <c r="M80" s="5">
        <f t="shared" si="30"/>
        <v>0</v>
      </c>
      <c r="N80" s="1"/>
      <c r="O80" s="1"/>
      <c r="P80" s="1"/>
      <c r="Q80" s="1"/>
      <c r="R80" s="1"/>
      <c r="S80" s="1"/>
      <c r="T80" s="1"/>
      <c r="U80" s="1"/>
      <c r="V80" s="1"/>
      <c r="W80" s="1"/>
      <c r="X80" s="1"/>
      <c r="Y80" s="1"/>
      <c r="Z80" s="1"/>
      <c r="AA80" s="1"/>
      <c r="AB80" s="1"/>
      <c r="AC80" s="1"/>
      <c r="AD80" s="1"/>
      <c r="AE80" s="1"/>
      <c r="AF80" s="1"/>
    </row>
    <row r="81" spans="1:32" ht="229.95" customHeight="1" x14ac:dyDescent="0.3">
      <c r="A81" s="4">
        <v>55</v>
      </c>
      <c r="B81" s="69" t="s">
        <v>1428</v>
      </c>
      <c r="C81" s="7" t="s">
        <v>1435</v>
      </c>
      <c r="D81" s="7" t="s">
        <v>1434</v>
      </c>
      <c r="E81" s="16" t="s">
        <v>667</v>
      </c>
      <c r="F81" s="67">
        <f t="shared" si="26"/>
        <v>263.5</v>
      </c>
      <c r="G81" s="19">
        <f t="shared" si="27"/>
        <v>210.79999999999998</v>
      </c>
      <c r="H81" s="20">
        <f t="shared" si="28"/>
        <v>142.6</v>
      </c>
      <c r="I81" s="66">
        <v>124</v>
      </c>
      <c r="J81" s="2" t="s">
        <v>4</v>
      </c>
      <c r="K81" s="23"/>
      <c r="L81" s="22">
        <f t="shared" si="29"/>
        <v>0</v>
      </c>
      <c r="M81" s="5">
        <f t="shared" si="30"/>
        <v>0</v>
      </c>
      <c r="N81" s="1"/>
      <c r="O81" s="1"/>
      <c r="P81" s="1"/>
      <c r="Q81" s="1"/>
      <c r="R81" s="1"/>
      <c r="S81" s="1"/>
      <c r="T81" s="1"/>
      <c r="U81" s="1"/>
      <c r="V81" s="1"/>
      <c r="W81" s="1"/>
      <c r="X81" s="1"/>
      <c r="Y81" s="1"/>
      <c r="Z81" s="1"/>
      <c r="AA81" s="1"/>
      <c r="AB81" s="1"/>
      <c r="AC81" s="1"/>
      <c r="AD81" s="1"/>
      <c r="AE81" s="1"/>
      <c r="AF81" s="1"/>
    </row>
    <row r="82" spans="1:32" ht="229.95" customHeight="1" x14ac:dyDescent="0.3">
      <c r="A82" s="4">
        <v>56</v>
      </c>
      <c r="B82" s="69" t="s">
        <v>1429</v>
      </c>
      <c r="C82" s="7" t="s">
        <v>1435</v>
      </c>
      <c r="D82" s="7" t="s">
        <v>1434</v>
      </c>
      <c r="E82" s="16" t="s">
        <v>667</v>
      </c>
      <c r="F82" s="67">
        <f t="shared" si="26"/>
        <v>263.5</v>
      </c>
      <c r="G82" s="19">
        <f t="shared" si="27"/>
        <v>210.79999999999998</v>
      </c>
      <c r="H82" s="20">
        <f t="shared" si="28"/>
        <v>142.6</v>
      </c>
      <c r="I82" s="66">
        <v>124</v>
      </c>
      <c r="J82" s="2" t="s">
        <v>4</v>
      </c>
      <c r="K82" s="23"/>
      <c r="L82" s="22">
        <f t="shared" si="29"/>
        <v>0</v>
      </c>
      <c r="M82" s="5">
        <f t="shared" si="30"/>
        <v>0</v>
      </c>
      <c r="N82" s="1"/>
      <c r="O82" s="1"/>
      <c r="P82" s="1"/>
      <c r="Q82" s="1"/>
      <c r="R82" s="1"/>
      <c r="S82" s="1"/>
      <c r="T82" s="1"/>
      <c r="U82" s="1"/>
      <c r="V82" s="1"/>
      <c r="W82" s="1"/>
      <c r="X82" s="1"/>
      <c r="Y82" s="1"/>
      <c r="Z82" s="1"/>
      <c r="AA82" s="1"/>
      <c r="AB82" s="1"/>
      <c r="AC82" s="1"/>
      <c r="AD82" s="1"/>
      <c r="AE82" s="1"/>
      <c r="AF82" s="1"/>
    </row>
    <row r="83" spans="1:32" ht="229.95" customHeight="1" x14ac:dyDescent="0.3">
      <c r="A83" s="4">
        <v>57</v>
      </c>
      <c r="B83" s="69" t="s">
        <v>1430</v>
      </c>
      <c r="C83" s="7" t="s">
        <v>1435</v>
      </c>
      <c r="D83" s="7" t="s">
        <v>1434</v>
      </c>
      <c r="E83" s="16" t="s">
        <v>667</v>
      </c>
      <c r="F83" s="67">
        <f t="shared" si="26"/>
        <v>284.75</v>
      </c>
      <c r="G83" s="19">
        <f t="shared" si="27"/>
        <v>227.79999999999998</v>
      </c>
      <c r="H83" s="20">
        <f t="shared" si="28"/>
        <v>154.1</v>
      </c>
      <c r="I83" s="66">
        <v>134</v>
      </c>
      <c r="J83" s="2" t="s">
        <v>4</v>
      </c>
      <c r="K83" s="23"/>
      <c r="L83" s="22">
        <f t="shared" si="29"/>
        <v>0</v>
      </c>
      <c r="M83" s="5">
        <f t="shared" si="30"/>
        <v>0</v>
      </c>
      <c r="N83" s="1"/>
      <c r="O83" s="1"/>
      <c r="P83" s="1"/>
      <c r="Q83" s="1"/>
      <c r="R83" s="1"/>
      <c r="S83" s="1"/>
      <c r="T83" s="1"/>
      <c r="U83" s="1"/>
      <c r="V83" s="1"/>
      <c r="W83" s="1"/>
      <c r="X83" s="1"/>
      <c r="Y83" s="1"/>
      <c r="Z83" s="1"/>
      <c r="AA83" s="1"/>
      <c r="AB83" s="1"/>
      <c r="AC83" s="1"/>
      <c r="AD83" s="1"/>
      <c r="AE83" s="1"/>
      <c r="AF83" s="1"/>
    </row>
    <row r="84" spans="1:32" ht="229.95" customHeight="1" x14ac:dyDescent="0.3">
      <c r="A84" s="4">
        <v>58</v>
      </c>
      <c r="B84" s="69" t="s">
        <v>1431</v>
      </c>
      <c r="C84" s="7" t="s">
        <v>1435</v>
      </c>
      <c r="D84" s="7" t="s">
        <v>1434</v>
      </c>
      <c r="E84" s="16" t="s">
        <v>667</v>
      </c>
      <c r="F84" s="67">
        <f t="shared" si="26"/>
        <v>284.75</v>
      </c>
      <c r="G84" s="19">
        <f t="shared" si="27"/>
        <v>227.79999999999998</v>
      </c>
      <c r="H84" s="20">
        <f t="shared" si="28"/>
        <v>154.1</v>
      </c>
      <c r="I84" s="66">
        <v>134</v>
      </c>
      <c r="J84" s="2" t="s">
        <v>4</v>
      </c>
      <c r="K84" s="23"/>
      <c r="L84" s="22">
        <f t="shared" si="29"/>
        <v>0</v>
      </c>
      <c r="M84" s="5">
        <f t="shared" si="30"/>
        <v>0</v>
      </c>
      <c r="N84" s="1"/>
      <c r="O84" s="1"/>
      <c r="P84" s="1"/>
      <c r="Q84" s="1"/>
      <c r="R84" s="1"/>
      <c r="S84" s="1"/>
      <c r="T84" s="1"/>
      <c r="U84" s="1"/>
      <c r="V84" s="1"/>
      <c r="W84" s="1"/>
      <c r="X84" s="1"/>
      <c r="Y84" s="1"/>
      <c r="Z84" s="1"/>
      <c r="AA84" s="1"/>
      <c r="AB84" s="1"/>
      <c r="AC84" s="1"/>
      <c r="AD84" s="1"/>
      <c r="AE84" s="1"/>
      <c r="AF84" s="1"/>
    </row>
    <row r="85" spans="1:32" ht="229.95" customHeight="1" x14ac:dyDescent="0.3">
      <c r="A85" s="4">
        <v>59</v>
      </c>
      <c r="B85" s="69" t="s">
        <v>1432</v>
      </c>
      <c r="C85" s="7" t="s">
        <v>1435</v>
      </c>
      <c r="D85" s="7" t="s">
        <v>1434</v>
      </c>
      <c r="E85" s="16" t="s">
        <v>667</v>
      </c>
      <c r="F85" s="67">
        <f t="shared" si="26"/>
        <v>306</v>
      </c>
      <c r="G85" s="19">
        <f t="shared" si="27"/>
        <v>244.79999999999998</v>
      </c>
      <c r="H85" s="20">
        <f t="shared" si="28"/>
        <v>165.6</v>
      </c>
      <c r="I85" s="66">
        <v>144</v>
      </c>
      <c r="J85" s="2" t="s">
        <v>4</v>
      </c>
      <c r="K85" s="23"/>
      <c r="L85" s="22">
        <f t="shared" si="29"/>
        <v>0</v>
      </c>
      <c r="M85" s="5">
        <f t="shared" si="30"/>
        <v>0</v>
      </c>
      <c r="N85" s="1"/>
      <c r="O85" s="1"/>
      <c r="P85" s="1"/>
      <c r="Q85" s="1"/>
      <c r="R85" s="1"/>
      <c r="S85" s="1"/>
      <c r="T85" s="1"/>
      <c r="U85" s="1"/>
      <c r="V85" s="1"/>
      <c r="W85" s="1"/>
      <c r="X85" s="1"/>
      <c r="Y85" s="1"/>
      <c r="Z85" s="1"/>
      <c r="AA85" s="1"/>
      <c r="AB85" s="1"/>
      <c r="AC85" s="1"/>
      <c r="AD85" s="1"/>
      <c r="AE85" s="1"/>
      <c r="AF85" s="1"/>
    </row>
    <row r="86" spans="1:32" ht="229.95" customHeight="1" x14ac:dyDescent="0.3">
      <c r="A86" s="4">
        <v>60</v>
      </c>
      <c r="B86" s="69" t="s">
        <v>1433</v>
      </c>
      <c r="C86" s="7" t="s">
        <v>1435</v>
      </c>
      <c r="D86" s="7" t="s">
        <v>1434</v>
      </c>
      <c r="E86" s="16" t="s">
        <v>667</v>
      </c>
      <c r="F86" s="67">
        <f t="shared" si="26"/>
        <v>306</v>
      </c>
      <c r="G86" s="19">
        <f t="shared" si="27"/>
        <v>244.79999999999998</v>
      </c>
      <c r="H86" s="20">
        <f t="shared" si="28"/>
        <v>165.6</v>
      </c>
      <c r="I86" s="66">
        <v>144</v>
      </c>
      <c r="J86" s="2" t="s">
        <v>4</v>
      </c>
      <c r="K86" s="23"/>
      <c r="L86" s="22">
        <f t="shared" si="29"/>
        <v>0</v>
      </c>
      <c r="M86" s="5">
        <f t="shared" si="30"/>
        <v>0</v>
      </c>
      <c r="N86" s="1"/>
      <c r="O86" s="1"/>
      <c r="P86" s="1"/>
      <c r="Q86" s="1"/>
      <c r="R86" s="1"/>
      <c r="S86" s="1"/>
      <c r="T86" s="1"/>
      <c r="U86" s="1"/>
      <c r="V86" s="1"/>
      <c r="W86" s="1"/>
      <c r="X86" s="1"/>
      <c r="Y86" s="1"/>
      <c r="Z86" s="1"/>
      <c r="AA86" s="1"/>
      <c r="AB86" s="1"/>
      <c r="AC86" s="1"/>
      <c r="AD86" s="1"/>
      <c r="AE86" s="1"/>
      <c r="AF86" s="1"/>
    </row>
    <row r="87" spans="1:32" ht="229.95" customHeight="1" x14ac:dyDescent="0.3">
      <c r="A87" s="4">
        <v>45</v>
      </c>
      <c r="B87" s="69" t="s">
        <v>714</v>
      </c>
      <c r="C87" s="7" t="s">
        <v>715</v>
      </c>
      <c r="D87" s="7" t="s">
        <v>716</v>
      </c>
      <c r="E87" s="16" t="s">
        <v>694</v>
      </c>
      <c r="F87" s="67">
        <f t="shared" si="1"/>
        <v>116.875</v>
      </c>
      <c r="G87" s="19">
        <f t="shared" si="2"/>
        <v>93.5</v>
      </c>
      <c r="H87" s="20">
        <f t="shared" si="3"/>
        <v>63.249999999999993</v>
      </c>
      <c r="I87" s="66">
        <v>55</v>
      </c>
      <c r="J87" s="2" t="s">
        <v>4</v>
      </c>
      <c r="K87" s="23"/>
      <c r="L87" s="22">
        <f t="shared" si="4"/>
        <v>0</v>
      </c>
      <c r="M87" s="5">
        <f t="shared" si="5"/>
        <v>0</v>
      </c>
      <c r="N87" s="1"/>
      <c r="O87" s="1"/>
      <c r="P87" s="1"/>
      <c r="Q87" s="1"/>
      <c r="R87" s="1"/>
      <c r="S87" s="1"/>
      <c r="T87" s="1"/>
      <c r="U87" s="1"/>
      <c r="V87" s="1"/>
      <c r="W87" s="1"/>
      <c r="X87" s="1"/>
      <c r="Y87" s="1"/>
      <c r="Z87" s="1"/>
      <c r="AA87" s="1"/>
      <c r="AB87" s="1"/>
      <c r="AC87" s="1"/>
      <c r="AD87" s="1"/>
      <c r="AE87" s="1"/>
      <c r="AF87" s="1"/>
    </row>
    <row r="88" spans="1:32" ht="229.95" customHeight="1" x14ac:dyDescent="0.3">
      <c r="A88" s="4">
        <v>46</v>
      </c>
      <c r="B88" s="69" t="s">
        <v>717</v>
      </c>
      <c r="C88" s="7" t="s">
        <v>715</v>
      </c>
      <c r="D88" s="7" t="s">
        <v>716</v>
      </c>
      <c r="E88" s="16" t="s">
        <v>694</v>
      </c>
      <c r="F88" s="67">
        <f t="shared" si="1"/>
        <v>116.875</v>
      </c>
      <c r="G88" s="19">
        <f t="shared" si="2"/>
        <v>93.5</v>
      </c>
      <c r="H88" s="20">
        <f t="shared" si="3"/>
        <v>63.249999999999993</v>
      </c>
      <c r="I88" s="66">
        <v>55</v>
      </c>
      <c r="J88" s="2" t="s">
        <v>4</v>
      </c>
      <c r="K88" s="23"/>
      <c r="L88" s="22">
        <f t="shared" si="4"/>
        <v>0</v>
      </c>
      <c r="M88" s="5">
        <f t="shared" si="0"/>
        <v>0</v>
      </c>
      <c r="N88" s="1"/>
      <c r="O88" s="1"/>
      <c r="P88" s="1"/>
      <c r="Q88" s="1"/>
      <c r="R88" s="1"/>
      <c r="S88" s="1"/>
      <c r="T88" s="1"/>
      <c r="U88" s="1"/>
      <c r="V88" s="1"/>
      <c r="W88" s="1"/>
      <c r="X88" s="1"/>
      <c r="Y88" s="1"/>
      <c r="Z88" s="1"/>
      <c r="AA88" s="1"/>
      <c r="AB88" s="1"/>
      <c r="AC88" s="1"/>
      <c r="AD88" s="1"/>
      <c r="AE88" s="1"/>
      <c r="AF88" s="1"/>
    </row>
    <row r="89" spans="1:32" ht="229.95" customHeight="1" x14ac:dyDescent="0.3">
      <c r="A89" s="4">
        <v>47</v>
      </c>
      <c r="B89" s="69" t="s">
        <v>718</v>
      </c>
      <c r="C89" s="7" t="s">
        <v>715</v>
      </c>
      <c r="D89" s="7" t="s">
        <v>716</v>
      </c>
      <c r="E89" s="16" t="s">
        <v>694</v>
      </c>
      <c r="F89" s="67">
        <f t="shared" si="1"/>
        <v>116.875</v>
      </c>
      <c r="G89" s="19">
        <f t="shared" si="2"/>
        <v>93.5</v>
      </c>
      <c r="H89" s="20">
        <f t="shared" si="3"/>
        <v>63.249999999999993</v>
      </c>
      <c r="I89" s="66">
        <v>55</v>
      </c>
      <c r="J89" s="2" t="s">
        <v>4</v>
      </c>
      <c r="K89" s="23"/>
      <c r="L89" s="22">
        <f t="shared" si="4"/>
        <v>0</v>
      </c>
      <c r="M89" s="5">
        <f t="shared" si="0"/>
        <v>0</v>
      </c>
      <c r="N89" s="1"/>
      <c r="O89" s="1"/>
      <c r="P89" s="1"/>
      <c r="Q89" s="1"/>
      <c r="R89" s="1"/>
      <c r="S89" s="1"/>
      <c r="T89" s="1"/>
      <c r="U89" s="1"/>
      <c r="V89" s="1"/>
      <c r="W89" s="1"/>
      <c r="X89" s="1"/>
      <c r="Y89" s="1"/>
      <c r="Z89" s="1"/>
      <c r="AA89" s="1"/>
      <c r="AB89" s="1"/>
      <c r="AC89" s="1"/>
      <c r="AD89" s="1"/>
      <c r="AE89" s="1"/>
      <c r="AF89" s="1"/>
    </row>
    <row r="90" spans="1:32" ht="229.95" customHeight="1" x14ac:dyDescent="0.3">
      <c r="A90" s="4">
        <v>48</v>
      </c>
      <c r="B90" s="69" t="s">
        <v>719</v>
      </c>
      <c r="C90" s="7" t="s">
        <v>715</v>
      </c>
      <c r="D90" s="7" t="s">
        <v>716</v>
      </c>
      <c r="E90" s="16" t="s">
        <v>694</v>
      </c>
      <c r="F90" s="67">
        <f t="shared" si="1"/>
        <v>127.5</v>
      </c>
      <c r="G90" s="19">
        <f t="shared" si="2"/>
        <v>102</v>
      </c>
      <c r="H90" s="20">
        <f t="shared" si="3"/>
        <v>69</v>
      </c>
      <c r="I90" s="66">
        <v>60</v>
      </c>
      <c r="J90" s="2" t="s">
        <v>4</v>
      </c>
      <c r="K90" s="23"/>
      <c r="L90" s="22">
        <f t="shared" si="4"/>
        <v>0</v>
      </c>
      <c r="M90" s="5">
        <f t="shared" si="0"/>
        <v>0</v>
      </c>
      <c r="N90" s="1"/>
      <c r="O90" s="1"/>
      <c r="P90" s="1"/>
      <c r="Q90" s="1"/>
      <c r="R90" s="1"/>
      <c r="S90" s="1"/>
      <c r="T90" s="1"/>
      <c r="U90" s="1"/>
      <c r="V90" s="1"/>
      <c r="W90" s="1"/>
      <c r="X90" s="1"/>
      <c r="Y90" s="1"/>
      <c r="Z90" s="1"/>
      <c r="AA90" s="1"/>
      <c r="AB90" s="1"/>
      <c r="AC90" s="1"/>
      <c r="AD90" s="1"/>
      <c r="AE90" s="1"/>
      <c r="AF90" s="1"/>
    </row>
    <row r="91" spans="1:32" ht="229.95" customHeight="1" x14ac:dyDescent="0.3">
      <c r="A91" s="4">
        <v>49</v>
      </c>
      <c r="B91" s="69" t="s">
        <v>720</v>
      </c>
      <c r="C91" s="7" t="s">
        <v>715</v>
      </c>
      <c r="D91" s="7" t="s">
        <v>716</v>
      </c>
      <c r="E91" s="16" t="s">
        <v>694</v>
      </c>
      <c r="F91" s="67">
        <f t="shared" si="1"/>
        <v>138.125</v>
      </c>
      <c r="G91" s="19">
        <f t="shared" si="2"/>
        <v>110.5</v>
      </c>
      <c r="H91" s="20">
        <f t="shared" si="3"/>
        <v>74.75</v>
      </c>
      <c r="I91" s="66">
        <v>65</v>
      </c>
      <c r="J91" s="2" t="s">
        <v>4</v>
      </c>
      <c r="K91" s="23"/>
      <c r="L91" s="22">
        <f t="shared" si="4"/>
        <v>0</v>
      </c>
      <c r="M91" s="5">
        <f t="shared" si="0"/>
        <v>0</v>
      </c>
      <c r="N91" s="1"/>
      <c r="O91" s="1"/>
      <c r="P91" s="1"/>
      <c r="Q91" s="1"/>
      <c r="R91" s="1"/>
      <c r="S91" s="1"/>
      <c r="T91" s="1"/>
      <c r="U91" s="1"/>
      <c r="V91" s="1"/>
      <c r="W91" s="1"/>
      <c r="X91" s="1"/>
      <c r="Y91" s="1"/>
      <c r="Z91" s="1"/>
      <c r="AA91" s="1"/>
      <c r="AB91" s="1"/>
      <c r="AC91" s="1"/>
      <c r="AD91" s="1"/>
      <c r="AE91" s="1"/>
      <c r="AF91" s="1"/>
    </row>
    <row r="92" spans="1:32" ht="229.95" customHeight="1" x14ac:dyDescent="0.3">
      <c r="A92" s="4">
        <v>50</v>
      </c>
      <c r="B92" s="69" t="s">
        <v>721</v>
      </c>
      <c r="C92" s="7" t="s">
        <v>715</v>
      </c>
      <c r="D92" s="7" t="s">
        <v>716</v>
      </c>
      <c r="E92" s="16" t="s">
        <v>694</v>
      </c>
      <c r="F92" s="67">
        <f t="shared" si="1"/>
        <v>138.125</v>
      </c>
      <c r="G92" s="19">
        <f t="shared" si="2"/>
        <v>110.5</v>
      </c>
      <c r="H92" s="20">
        <f t="shared" si="3"/>
        <v>74.75</v>
      </c>
      <c r="I92" s="66">
        <v>65</v>
      </c>
      <c r="J92" s="2" t="s">
        <v>4</v>
      </c>
      <c r="K92" s="23"/>
      <c r="L92" s="22">
        <f t="shared" si="4"/>
        <v>0</v>
      </c>
      <c r="M92" s="5">
        <f t="shared" si="0"/>
        <v>0</v>
      </c>
      <c r="N92" s="1"/>
      <c r="O92" s="1"/>
      <c r="P92" s="1"/>
      <c r="Q92" s="1"/>
      <c r="R92" s="1"/>
      <c r="S92" s="1"/>
      <c r="T92" s="1"/>
      <c r="U92" s="1"/>
      <c r="V92" s="1"/>
      <c r="W92" s="1"/>
      <c r="X92" s="1"/>
      <c r="Y92" s="1"/>
      <c r="Z92" s="1"/>
      <c r="AA92" s="1"/>
      <c r="AB92" s="1"/>
      <c r="AC92" s="1"/>
      <c r="AD92" s="1"/>
      <c r="AE92" s="1"/>
      <c r="AF92" s="1"/>
    </row>
    <row r="93" spans="1:32" ht="229.95" customHeight="1" x14ac:dyDescent="0.3">
      <c r="A93" s="4">
        <v>51</v>
      </c>
      <c r="B93" s="69" t="s">
        <v>722</v>
      </c>
      <c r="C93" s="7" t="s">
        <v>715</v>
      </c>
      <c r="D93" s="7" t="s">
        <v>716</v>
      </c>
      <c r="E93" s="16" t="s">
        <v>694</v>
      </c>
      <c r="F93" s="67">
        <f t="shared" si="1"/>
        <v>148.75</v>
      </c>
      <c r="G93" s="19">
        <f t="shared" si="2"/>
        <v>119</v>
      </c>
      <c r="H93" s="20">
        <f t="shared" si="3"/>
        <v>80.5</v>
      </c>
      <c r="I93" s="66">
        <v>70</v>
      </c>
      <c r="J93" s="2" t="s">
        <v>4</v>
      </c>
      <c r="K93" s="23"/>
      <c r="L93" s="22">
        <f t="shared" si="4"/>
        <v>0</v>
      </c>
      <c r="M93" s="5">
        <f t="shared" si="0"/>
        <v>0</v>
      </c>
      <c r="N93" s="1"/>
      <c r="O93" s="1"/>
      <c r="P93" s="1"/>
      <c r="Q93" s="1"/>
      <c r="R93" s="1"/>
      <c r="S93" s="1"/>
      <c r="T93" s="1"/>
      <c r="U93" s="1"/>
      <c r="V93" s="1"/>
      <c r="W93" s="1"/>
      <c r="X93" s="1"/>
      <c r="Y93" s="1"/>
      <c r="Z93" s="1"/>
      <c r="AA93" s="1"/>
      <c r="AB93" s="1"/>
      <c r="AC93" s="1"/>
      <c r="AD93" s="1"/>
      <c r="AE93" s="1"/>
      <c r="AF93" s="1"/>
    </row>
    <row r="94" spans="1:32" ht="229.95" customHeight="1" x14ac:dyDescent="0.3">
      <c r="A94" s="4">
        <v>52</v>
      </c>
      <c r="B94" s="69" t="s">
        <v>723</v>
      </c>
      <c r="C94" s="7" t="s">
        <v>715</v>
      </c>
      <c r="D94" s="7" t="s">
        <v>716</v>
      </c>
      <c r="E94" s="16" t="s">
        <v>694</v>
      </c>
      <c r="F94" s="67">
        <f t="shared" si="1"/>
        <v>148.75</v>
      </c>
      <c r="G94" s="19">
        <f t="shared" si="2"/>
        <v>119</v>
      </c>
      <c r="H94" s="20">
        <f t="shared" si="3"/>
        <v>80.5</v>
      </c>
      <c r="I94" s="66">
        <v>70</v>
      </c>
      <c r="J94" s="2" t="s">
        <v>4</v>
      </c>
      <c r="K94" s="23"/>
      <c r="L94" s="22">
        <f t="shared" si="4"/>
        <v>0</v>
      </c>
      <c r="M94" s="5">
        <f t="shared" si="0"/>
        <v>0</v>
      </c>
      <c r="N94" s="1"/>
      <c r="O94" s="1"/>
      <c r="P94" s="1"/>
      <c r="Q94" s="1"/>
      <c r="R94" s="1"/>
      <c r="S94" s="1"/>
      <c r="T94" s="1"/>
      <c r="U94" s="1"/>
      <c r="V94" s="1"/>
      <c r="W94" s="1"/>
      <c r="X94" s="1"/>
      <c r="Y94" s="1"/>
      <c r="Z94" s="1"/>
      <c r="AA94" s="1"/>
      <c r="AB94" s="1"/>
      <c r="AC94" s="1"/>
      <c r="AD94" s="1"/>
      <c r="AE94" s="1"/>
      <c r="AF94" s="1"/>
    </row>
    <row r="95" spans="1:32" ht="229.95" customHeight="1" x14ac:dyDescent="0.3">
      <c r="A95" s="4">
        <v>53</v>
      </c>
      <c r="B95" s="69" t="s">
        <v>724</v>
      </c>
      <c r="C95" s="7" t="s">
        <v>715</v>
      </c>
      <c r="D95" s="7" t="s">
        <v>716</v>
      </c>
      <c r="E95" s="16" t="s">
        <v>694</v>
      </c>
      <c r="F95" s="67">
        <f t="shared" si="1"/>
        <v>159.375</v>
      </c>
      <c r="G95" s="19">
        <f t="shared" si="2"/>
        <v>127.5</v>
      </c>
      <c r="H95" s="20">
        <f t="shared" si="3"/>
        <v>86.25</v>
      </c>
      <c r="I95" s="66">
        <v>75</v>
      </c>
      <c r="J95" s="2" t="s">
        <v>4</v>
      </c>
      <c r="K95" s="23"/>
      <c r="L95" s="22">
        <f t="shared" si="4"/>
        <v>0</v>
      </c>
      <c r="M95" s="5">
        <f t="shared" si="0"/>
        <v>0</v>
      </c>
      <c r="N95" s="1"/>
      <c r="O95" s="1"/>
      <c r="P95" s="1"/>
      <c r="Q95" s="1"/>
      <c r="R95" s="1"/>
      <c r="S95" s="1"/>
      <c r="T95" s="1"/>
      <c r="U95" s="1"/>
      <c r="V95" s="1"/>
      <c r="W95" s="1"/>
      <c r="X95" s="1"/>
      <c r="Y95" s="1"/>
      <c r="Z95" s="1"/>
      <c r="AA95" s="1"/>
      <c r="AB95" s="1"/>
      <c r="AC95" s="1"/>
      <c r="AD95" s="1"/>
      <c r="AE95" s="1"/>
      <c r="AF95" s="1"/>
    </row>
    <row r="96" spans="1:32" ht="229.95" customHeight="1" x14ac:dyDescent="0.3">
      <c r="A96" s="4">
        <v>54</v>
      </c>
      <c r="B96" s="69" t="s">
        <v>725</v>
      </c>
      <c r="C96" s="7" t="s">
        <v>715</v>
      </c>
      <c r="D96" s="7" t="s">
        <v>716</v>
      </c>
      <c r="E96" s="16" t="s">
        <v>694</v>
      </c>
      <c r="F96" s="67">
        <f t="shared" si="1"/>
        <v>159.375</v>
      </c>
      <c r="G96" s="19">
        <f t="shared" si="2"/>
        <v>127.5</v>
      </c>
      <c r="H96" s="20">
        <f t="shared" si="3"/>
        <v>86.25</v>
      </c>
      <c r="I96" s="66">
        <v>75</v>
      </c>
      <c r="J96" s="2" t="s">
        <v>4</v>
      </c>
      <c r="K96" s="23"/>
      <c r="L96" s="22">
        <f t="shared" si="4"/>
        <v>0</v>
      </c>
      <c r="M96" s="5">
        <f t="shared" si="0"/>
        <v>0</v>
      </c>
      <c r="N96" s="1"/>
      <c r="O96" s="1"/>
      <c r="P96" s="1"/>
      <c r="Q96" s="1"/>
      <c r="R96" s="1"/>
      <c r="S96" s="1"/>
      <c r="T96" s="1"/>
      <c r="U96" s="1"/>
      <c r="V96" s="1"/>
      <c r="W96" s="1"/>
      <c r="X96" s="1"/>
      <c r="Y96" s="1"/>
      <c r="Z96" s="1"/>
      <c r="AA96" s="1"/>
      <c r="AB96" s="1"/>
      <c r="AC96" s="1"/>
      <c r="AD96" s="1"/>
      <c r="AE96" s="1"/>
      <c r="AF96" s="1"/>
    </row>
    <row r="97" spans="1:32" ht="229.95" customHeight="1" x14ac:dyDescent="0.3">
      <c r="A97" s="4">
        <v>55</v>
      </c>
      <c r="B97" s="69" t="s">
        <v>726</v>
      </c>
      <c r="C97" s="7" t="s">
        <v>715</v>
      </c>
      <c r="D97" s="7" t="s">
        <v>716</v>
      </c>
      <c r="E97" s="16" t="s">
        <v>694</v>
      </c>
      <c r="F97" s="67">
        <f t="shared" si="1"/>
        <v>170</v>
      </c>
      <c r="G97" s="19">
        <f t="shared" si="2"/>
        <v>136</v>
      </c>
      <c r="H97" s="20">
        <f t="shared" si="3"/>
        <v>92</v>
      </c>
      <c r="I97" s="66">
        <v>80</v>
      </c>
      <c r="J97" s="2" t="s">
        <v>4</v>
      </c>
      <c r="K97" s="23"/>
      <c r="L97" s="22">
        <f t="shared" si="4"/>
        <v>0</v>
      </c>
      <c r="M97" s="5">
        <f t="shared" si="0"/>
        <v>0</v>
      </c>
      <c r="N97" s="1"/>
      <c r="O97" s="1"/>
      <c r="P97" s="1"/>
      <c r="Q97" s="1"/>
      <c r="R97" s="1"/>
      <c r="S97" s="1"/>
      <c r="T97" s="1"/>
      <c r="U97" s="1"/>
      <c r="V97" s="1"/>
      <c r="W97" s="1"/>
      <c r="X97" s="1"/>
      <c r="Y97" s="1"/>
      <c r="Z97" s="1"/>
      <c r="AA97" s="1"/>
      <c r="AB97" s="1"/>
      <c r="AC97" s="1"/>
      <c r="AD97" s="1"/>
      <c r="AE97" s="1"/>
      <c r="AF97" s="1"/>
    </row>
    <row r="98" spans="1:32" ht="229.95" customHeight="1" x14ac:dyDescent="0.3">
      <c r="A98" s="4">
        <v>56</v>
      </c>
      <c r="B98" s="69" t="s">
        <v>727</v>
      </c>
      <c r="C98" s="7" t="s">
        <v>715</v>
      </c>
      <c r="D98" s="7" t="s">
        <v>716</v>
      </c>
      <c r="E98" s="16" t="s">
        <v>694</v>
      </c>
      <c r="F98" s="67">
        <f t="shared" si="1"/>
        <v>170</v>
      </c>
      <c r="G98" s="19">
        <f t="shared" si="2"/>
        <v>136</v>
      </c>
      <c r="H98" s="20">
        <f t="shared" si="3"/>
        <v>92</v>
      </c>
      <c r="I98" s="66">
        <v>80</v>
      </c>
      <c r="J98" s="2" t="s">
        <v>4</v>
      </c>
      <c r="K98" s="23"/>
      <c r="L98" s="22">
        <f t="shared" si="4"/>
        <v>0</v>
      </c>
      <c r="M98" s="5">
        <f t="shared" si="0"/>
        <v>0</v>
      </c>
      <c r="N98" s="1"/>
      <c r="O98" s="1"/>
      <c r="P98" s="1"/>
      <c r="Q98" s="1"/>
      <c r="R98" s="1"/>
      <c r="S98" s="1"/>
      <c r="T98" s="1"/>
      <c r="U98" s="1"/>
      <c r="V98" s="1"/>
      <c r="W98" s="1"/>
      <c r="X98" s="1"/>
      <c r="Y98" s="1"/>
      <c r="Z98" s="1"/>
      <c r="AA98" s="1"/>
      <c r="AB98" s="1"/>
      <c r="AC98" s="1"/>
      <c r="AD98" s="1"/>
      <c r="AE98" s="1"/>
      <c r="AF98" s="1"/>
    </row>
    <row r="99" spans="1:32" ht="229.95" customHeight="1" x14ac:dyDescent="0.3">
      <c r="A99" s="4">
        <v>57</v>
      </c>
      <c r="B99" s="69" t="s">
        <v>728</v>
      </c>
      <c r="C99" s="7" t="s">
        <v>715</v>
      </c>
      <c r="D99" s="7" t="s">
        <v>716</v>
      </c>
      <c r="E99" s="16" t="s">
        <v>694</v>
      </c>
      <c r="F99" s="67">
        <f t="shared" si="1"/>
        <v>180.625</v>
      </c>
      <c r="G99" s="19">
        <f t="shared" si="2"/>
        <v>144.5</v>
      </c>
      <c r="H99" s="20">
        <f t="shared" si="3"/>
        <v>97.749999999999986</v>
      </c>
      <c r="I99" s="66">
        <v>85</v>
      </c>
      <c r="J99" s="2" t="s">
        <v>4</v>
      </c>
      <c r="K99" s="23"/>
      <c r="L99" s="22">
        <f t="shared" si="4"/>
        <v>0</v>
      </c>
      <c r="M99" s="5">
        <f t="shared" si="0"/>
        <v>0</v>
      </c>
      <c r="N99" s="1"/>
      <c r="O99" s="1"/>
      <c r="P99" s="1"/>
      <c r="Q99" s="1"/>
      <c r="R99" s="1"/>
      <c r="S99" s="1"/>
      <c r="T99" s="1"/>
      <c r="U99" s="1"/>
      <c r="V99" s="1"/>
      <c r="W99" s="1"/>
      <c r="X99" s="1"/>
      <c r="Y99" s="1"/>
      <c r="Z99" s="1"/>
      <c r="AA99" s="1"/>
      <c r="AB99" s="1"/>
      <c r="AC99" s="1"/>
      <c r="AD99" s="1"/>
      <c r="AE99" s="1"/>
      <c r="AF99" s="1"/>
    </row>
    <row r="100" spans="1:32" ht="229.95" customHeight="1" x14ac:dyDescent="0.3">
      <c r="A100" s="4">
        <v>58</v>
      </c>
      <c r="B100" s="69" t="s">
        <v>729</v>
      </c>
      <c r="C100" s="7" t="s">
        <v>715</v>
      </c>
      <c r="D100" s="7" t="s">
        <v>716</v>
      </c>
      <c r="E100" s="16" t="s">
        <v>694</v>
      </c>
      <c r="F100" s="67">
        <f t="shared" si="1"/>
        <v>180.625</v>
      </c>
      <c r="G100" s="19">
        <f t="shared" si="2"/>
        <v>144.5</v>
      </c>
      <c r="H100" s="20">
        <f t="shared" si="3"/>
        <v>97.749999999999986</v>
      </c>
      <c r="I100" s="66">
        <v>85</v>
      </c>
      <c r="J100" s="2" t="s">
        <v>4</v>
      </c>
      <c r="K100" s="23"/>
      <c r="L100" s="22">
        <f t="shared" si="4"/>
        <v>0</v>
      </c>
      <c r="M100" s="5">
        <f t="shared" si="0"/>
        <v>0</v>
      </c>
      <c r="N100" s="1"/>
      <c r="O100" s="1"/>
      <c r="P100" s="1"/>
      <c r="Q100" s="1"/>
      <c r="R100" s="1"/>
      <c r="S100" s="1"/>
      <c r="T100" s="1"/>
      <c r="U100" s="1"/>
      <c r="V100" s="1"/>
      <c r="W100" s="1"/>
      <c r="X100" s="1"/>
      <c r="Y100" s="1"/>
      <c r="Z100" s="1"/>
      <c r="AA100" s="1"/>
      <c r="AB100" s="1"/>
      <c r="AC100" s="1"/>
      <c r="AD100" s="1"/>
      <c r="AE100" s="1"/>
      <c r="AF100" s="1"/>
    </row>
    <row r="101" spans="1:32" ht="229.95" customHeight="1" x14ac:dyDescent="0.3">
      <c r="A101" s="4">
        <v>59</v>
      </c>
      <c r="B101" s="69" t="s">
        <v>730</v>
      </c>
      <c r="C101" s="7" t="s">
        <v>715</v>
      </c>
      <c r="D101" s="7" t="s">
        <v>716</v>
      </c>
      <c r="E101" s="16" t="s">
        <v>694</v>
      </c>
      <c r="F101" s="67">
        <f t="shared" si="1"/>
        <v>191.25</v>
      </c>
      <c r="G101" s="19">
        <f t="shared" si="2"/>
        <v>153</v>
      </c>
      <c r="H101" s="20">
        <f t="shared" si="3"/>
        <v>103.49999999999999</v>
      </c>
      <c r="I101" s="66">
        <v>90</v>
      </c>
      <c r="J101" s="2" t="s">
        <v>4</v>
      </c>
      <c r="K101" s="23"/>
      <c r="L101" s="22">
        <f t="shared" si="4"/>
        <v>0</v>
      </c>
      <c r="M101" s="5">
        <f t="shared" si="0"/>
        <v>0</v>
      </c>
      <c r="N101" s="1"/>
      <c r="O101" s="1"/>
      <c r="P101" s="1"/>
      <c r="Q101" s="1"/>
      <c r="R101" s="1"/>
      <c r="S101" s="1"/>
      <c r="T101" s="1"/>
      <c r="U101" s="1"/>
      <c r="V101" s="1"/>
      <c r="W101" s="1"/>
      <c r="X101" s="1"/>
      <c r="Y101" s="1"/>
      <c r="Z101" s="1"/>
      <c r="AA101" s="1"/>
      <c r="AB101" s="1"/>
      <c r="AC101" s="1"/>
      <c r="AD101" s="1"/>
      <c r="AE101" s="1"/>
      <c r="AF101" s="1"/>
    </row>
    <row r="102" spans="1:32" ht="229.95" customHeight="1" x14ac:dyDescent="0.3">
      <c r="A102" s="4">
        <v>60</v>
      </c>
      <c r="B102" s="69" t="s">
        <v>731</v>
      </c>
      <c r="C102" s="7" t="s">
        <v>715</v>
      </c>
      <c r="D102" s="7" t="s">
        <v>716</v>
      </c>
      <c r="E102" s="16" t="s">
        <v>694</v>
      </c>
      <c r="F102" s="67">
        <f t="shared" si="1"/>
        <v>191.25</v>
      </c>
      <c r="G102" s="19">
        <f t="shared" si="2"/>
        <v>153</v>
      </c>
      <c r="H102" s="20">
        <f t="shared" si="3"/>
        <v>103.49999999999999</v>
      </c>
      <c r="I102" s="66">
        <v>90</v>
      </c>
      <c r="J102" s="2" t="s">
        <v>4</v>
      </c>
      <c r="K102" s="23"/>
      <c r="L102" s="22">
        <f t="shared" si="4"/>
        <v>0</v>
      </c>
      <c r="M102" s="5">
        <f t="shared" si="0"/>
        <v>0</v>
      </c>
      <c r="N102" s="1"/>
      <c r="O102" s="1"/>
      <c r="P102" s="1"/>
      <c r="Q102" s="1"/>
      <c r="R102" s="1"/>
      <c r="S102" s="1"/>
      <c r="T102" s="1"/>
      <c r="U102" s="1"/>
      <c r="V102" s="1"/>
      <c r="W102" s="1"/>
      <c r="X102" s="1"/>
      <c r="Y102" s="1"/>
      <c r="Z102" s="1"/>
      <c r="AA102" s="1"/>
      <c r="AB102" s="1"/>
      <c r="AC102" s="1"/>
      <c r="AD102" s="1"/>
      <c r="AE102" s="1"/>
      <c r="AF102" s="1"/>
    </row>
    <row r="103" spans="1:32" ht="229.95" customHeight="1" x14ac:dyDescent="0.3">
      <c r="A103" s="4">
        <v>61</v>
      </c>
      <c r="B103" s="69" t="s">
        <v>732</v>
      </c>
      <c r="C103" s="7" t="s">
        <v>715</v>
      </c>
      <c r="D103" s="7" t="s">
        <v>716</v>
      </c>
      <c r="E103" s="16" t="s">
        <v>694</v>
      </c>
      <c r="F103" s="67">
        <f t="shared" si="1"/>
        <v>201.875</v>
      </c>
      <c r="G103" s="19">
        <f t="shared" si="2"/>
        <v>161.5</v>
      </c>
      <c r="H103" s="20">
        <f t="shared" si="3"/>
        <v>109.24999999999999</v>
      </c>
      <c r="I103" s="66">
        <v>95</v>
      </c>
      <c r="J103" s="2" t="s">
        <v>4</v>
      </c>
      <c r="K103" s="23"/>
      <c r="L103" s="22">
        <f t="shared" si="4"/>
        <v>0</v>
      </c>
      <c r="M103" s="5">
        <f t="shared" si="0"/>
        <v>0</v>
      </c>
      <c r="N103" s="1"/>
      <c r="O103" s="1"/>
      <c r="P103" s="1"/>
      <c r="Q103" s="1"/>
      <c r="R103" s="1"/>
      <c r="S103" s="1"/>
      <c r="T103" s="1"/>
      <c r="U103" s="1"/>
      <c r="V103" s="1"/>
      <c r="W103" s="1"/>
      <c r="X103" s="1"/>
      <c r="Y103" s="1"/>
      <c r="Z103" s="1"/>
      <c r="AA103" s="1"/>
      <c r="AB103" s="1"/>
      <c r="AC103" s="1"/>
      <c r="AD103" s="1"/>
      <c r="AE103" s="1"/>
      <c r="AF103" s="1"/>
    </row>
    <row r="104" spans="1:32" ht="229.95" customHeight="1" x14ac:dyDescent="0.3">
      <c r="A104" s="4">
        <v>62</v>
      </c>
      <c r="B104" s="69" t="s">
        <v>733</v>
      </c>
      <c r="C104" s="7" t="s">
        <v>715</v>
      </c>
      <c r="D104" s="7" t="s">
        <v>716</v>
      </c>
      <c r="E104" s="16" t="s">
        <v>694</v>
      </c>
      <c r="F104" s="67">
        <f t="shared" si="1"/>
        <v>201.875</v>
      </c>
      <c r="G104" s="19">
        <f t="shared" si="2"/>
        <v>161.5</v>
      </c>
      <c r="H104" s="20">
        <f t="shared" si="3"/>
        <v>109.24999999999999</v>
      </c>
      <c r="I104" s="66">
        <v>95</v>
      </c>
      <c r="J104" s="2" t="s">
        <v>4</v>
      </c>
      <c r="K104" s="23"/>
      <c r="L104" s="22">
        <f t="shared" si="4"/>
        <v>0</v>
      </c>
      <c r="M104" s="5">
        <f t="shared" si="0"/>
        <v>0</v>
      </c>
      <c r="N104" s="1"/>
      <c r="O104" s="1"/>
      <c r="P104" s="1"/>
      <c r="Q104" s="1"/>
      <c r="R104" s="1"/>
      <c r="S104" s="1"/>
      <c r="T104" s="1"/>
      <c r="U104" s="1"/>
      <c r="V104" s="1"/>
      <c r="W104" s="1"/>
      <c r="X104" s="1"/>
      <c r="Y104" s="1"/>
      <c r="Z104" s="1"/>
      <c r="AA104" s="1"/>
      <c r="AB104" s="1"/>
      <c r="AC104" s="1"/>
      <c r="AD104" s="1"/>
      <c r="AE104" s="1"/>
      <c r="AF104" s="1"/>
    </row>
    <row r="105" spans="1:32" ht="229.95" customHeight="1" x14ac:dyDescent="0.3">
      <c r="A105" s="4">
        <v>63</v>
      </c>
      <c r="B105" s="69" t="s">
        <v>734</v>
      </c>
      <c r="C105" s="7" t="s">
        <v>715</v>
      </c>
      <c r="D105" s="7" t="s">
        <v>716</v>
      </c>
      <c r="E105" s="16" t="s">
        <v>694</v>
      </c>
      <c r="F105" s="67">
        <f t="shared" si="1"/>
        <v>212.5</v>
      </c>
      <c r="G105" s="19">
        <f t="shared" si="2"/>
        <v>170</v>
      </c>
      <c r="H105" s="20">
        <f t="shared" si="3"/>
        <v>114.99999999999999</v>
      </c>
      <c r="I105" s="66">
        <v>100</v>
      </c>
      <c r="J105" s="2" t="s">
        <v>4</v>
      </c>
      <c r="K105" s="23"/>
      <c r="L105" s="22">
        <f t="shared" si="4"/>
        <v>0</v>
      </c>
      <c r="M105" s="5">
        <f t="shared" si="0"/>
        <v>0</v>
      </c>
      <c r="N105" s="1"/>
      <c r="O105" s="1"/>
      <c r="P105" s="1"/>
      <c r="Q105" s="1"/>
      <c r="R105" s="1"/>
      <c r="S105" s="1"/>
      <c r="T105" s="1"/>
      <c r="U105" s="1"/>
      <c r="V105" s="1"/>
      <c r="W105" s="1"/>
      <c r="X105" s="1"/>
      <c r="Y105" s="1"/>
      <c r="Z105" s="1"/>
      <c r="AA105" s="1"/>
      <c r="AB105" s="1"/>
      <c r="AC105" s="1"/>
      <c r="AD105" s="1"/>
      <c r="AE105" s="1"/>
      <c r="AF105" s="1"/>
    </row>
    <row r="106" spans="1:32" ht="229.95" customHeight="1" x14ac:dyDescent="0.3">
      <c r="A106" s="4">
        <v>64</v>
      </c>
      <c r="B106" s="69" t="s">
        <v>735</v>
      </c>
      <c r="C106" s="7" t="s">
        <v>736</v>
      </c>
      <c r="D106" s="7" t="s">
        <v>737</v>
      </c>
      <c r="E106" s="16" t="s">
        <v>694</v>
      </c>
      <c r="F106" s="67">
        <f t="shared" si="1"/>
        <v>276.25</v>
      </c>
      <c r="G106" s="19">
        <f t="shared" si="2"/>
        <v>221</v>
      </c>
      <c r="H106" s="20">
        <f t="shared" si="3"/>
        <v>149.5</v>
      </c>
      <c r="I106" s="66">
        <v>130</v>
      </c>
      <c r="J106" s="2" t="s">
        <v>4</v>
      </c>
      <c r="K106" s="23"/>
      <c r="L106" s="22">
        <f t="shared" si="4"/>
        <v>0</v>
      </c>
      <c r="M106" s="5">
        <f t="shared" si="0"/>
        <v>0</v>
      </c>
      <c r="N106" s="1"/>
      <c r="O106" s="1"/>
      <c r="P106" s="1"/>
      <c r="Q106" s="1"/>
      <c r="R106" s="1"/>
      <c r="S106" s="1"/>
      <c r="T106" s="1"/>
      <c r="U106" s="1"/>
      <c r="V106" s="1"/>
      <c r="W106" s="1"/>
      <c r="X106" s="1"/>
      <c r="Y106" s="1"/>
      <c r="Z106" s="1"/>
      <c r="AA106" s="1"/>
      <c r="AB106" s="1"/>
      <c r="AC106" s="1"/>
      <c r="AD106" s="1"/>
      <c r="AE106" s="1"/>
      <c r="AF106" s="1"/>
    </row>
    <row r="107" spans="1:32" ht="229.95" customHeight="1" x14ac:dyDescent="0.3">
      <c r="A107" s="4">
        <v>65</v>
      </c>
      <c r="B107" s="69" t="s">
        <v>738</v>
      </c>
      <c r="C107" s="7" t="s">
        <v>736</v>
      </c>
      <c r="D107" s="7" t="s">
        <v>737</v>
      </c>
      <c r="E107" s="16" t="s">
        <v>694</v>
      </c>
      <c r="F107" s="67">
        <f t="shared" si="1"/>
        <v>276.25</v>
      </c>
      <c r="G107" s="19">
        <f t="shared" si="2"/>
        <v>221</v>
      </c>
      <c r="H107" s="20">
        <f t="shared" si="3"/>
        <v>149.5</v>
      </c>
      <c r="I107" s="66">
        <v>130</v>
      </c>
      <c r="J107" s="2" t="s">
        <v>4</v>
      </c>
      <c r="K107" s="23"/>
      <c r="L107" s="22">
        <f t="shared" si="4"/>
        <v>0</v>
      </c>
      <c r="M107" s="5">
        <f t="shared" ref="M107:M112" si="31">SUM(I107*K107)</f>
        <v>0</v>
      </c>
      <c r="N107" s="1"/>
      <c r="O107" s="1"/>
      <c r="P107" s="1"/>
      <c r="Q107" s="1"/>
      <c r="R107" s="1"/>
      <c r="S107" s="1"/>
      <c r="T107" s="1"/>
      <c r="U107" s="1"/>
      <c r="V107" s="1"/>
      <c r="W107" s="1"/>
      <c r="X107" s="1"/>
      <c r="Y107" s="1"/>
      <c r="Z107" s="1"/>
      <c r="AA107" s="1"/>
      <c r="AB107" s="1"/>
      <c r="AC107" s="1"/>
      <c r="AD107" s="1"/>
      <c r="AE107" s="1"/>
      <c r="AF107" s="1"/>
    </row>
    <row r="108" spans="1:32" ht="229.95" customHeight="1" x14ac:dyDescent="0.3">
      <c r="A108" s="4">
        <v>66</v>
      </c>
      <c r="B108" s="69" t="s">
        <v>739</v>
      </c>
      <c r="C108" s="7" t="s">
        <v>736</v>
      </c>
      <c r="D108" s="7" t="s">
        <v>740</v>
      </c>
      <c r="E108" s="16" t="s">
        <v>694</v>
      </c>
      <c r="F108" s="67">
        <f t="shared" ref="F108:F171" si="32">G108*1.25</f>
        <v>286.875</v>
      </c>
      <c r="G108" s="19">
        <f t="shared" ref="G108:G171" si="33">I108*1.7</f>
        <v>229.5</v>
      </c>
      <c r="H108" s="20">
        <f t="shared" ref="H108:H171" si="34">I108*1.15</f>
        <v>155.25</v>
      </c>
      <c r="I108" s="66">
        <v>135</v>
      </c>
      <c r="J108" s="2" t="s">
        <v>4</v>
      </c>
      <c r="K108" s="23"/>
      <c r="L108" s="22">
        <f t="shared" ref="L108:L171" si="35">SUM(H108*K108)</f>
        <v>0</v>
      </c>
      <c r="M108" s="5">
        <f t="shared" si="31"/>
        <v>0</v>
      </c>
      <c r="N108" s="1"/>
      <c r="O108" s="1"/>
      <c r="P108" s="1"/>
      <c r="Q108" s="1"/>
      <c r="R108" s="1"/>
      <c r="S108" s="1"/>
      <c r="T108" s="1"/>
      <c r="U108" s="1"/>
      <c r="V108" s="1"/>
      <c r="W108" s="1"/>
      <c r="X108" s="1"/>
      <c r="Y108" s="1"/>
      <c r="Z108" s="1"/>
      <c r="AA108" s="1"/>
      <c r="AB108" s="1"/>
      <c r="AC108" s="1"/>
      <c r="AD108" s="1"/>
      <c r="AE108" s="1"/>
      <c r="AF108" s="1"/>
    </row>
    <row r="109" spans="1:32" ht="229.95" customHeight="1" x14ac:dyDescent="0.3">
      <c r="A109" s="4">
        <v>67</v>
      </c>
      <c r="B109" s="69" t="s">
        <v>741</v>
      </c>
      <c r="C109" s="7" t="s">
        <v>736</v>
      </c>
      <c r="D109" s="7" t="s">
        <v>740</v>
      </c>
      <c r="E109" s="16" t="s">
        <v>694</v>
      </c>
      <c r="F109" s="67">
        <f t="shared" si="32"/>
        <v>286.875</v>
      </c>
      <c r="G109" s="19">
        <f t="shared" si="33"/>
        <v>229.5</v>
      </c>
      <c r="H109" s="20">
        <f t="shared" si="34"/>
        <v>155.25</v>
      </c>
      <c r="I109" s="66">
        <v>135</v>
      </c>
      <c r="J109" s="2" t="s">
        <v>4</v>
      </c>
      <c r="K109" s="23"/>
      <c r="L109" s="22">
        <f t="shared" si="35"/>
        <v>0</v>
      </c>
      <c r="M109" s="5">
        <f t="shared" si="31"/>
        <v>0</v>
      </c>
      <c r="N109" s="1"/>
      <c r="O109" s="1"/>
      <c r="P109" s="1"/>
      <c r="Q109" s="1"/>
      <c r="R109" s="1"/>
      <c r="S109" s="1"/>
      <c r="T109" s="1"/>
      <c r="U109" s="1"/>
      <c r="V109" s="1"/>
      <c r="W109" s="1"/>
      <c r="X109" s="1"/>
      <c r="Y109" s="1"/>
      <c r="Z109" s="1"/>
      <c r="AA109" s="1"/>
      <c r="AB109" s="1"/>
      <c r="AC109" s="1"/>
      <c r="AD109" s="1"/>
      <c r="AE109" s="1"/>
      <c r="AF109" s="1"/>
    </row>
    <row r="110" spans="1:32" ht="229.95" customHeight="1" x14ac:dyDescent="0.3">
      <c r="A110" s="4">
        <v>68</v>
      </c>
      <c r="B110" s="69" t="s">
        <v>742</v>
      </c>
      <c r="C110" s="7" t="s">
        <v>736</v>
      </c>
      <c r="D110" s="7" t="s">
        <v>740</v>
      </c>
      <c r="E110" s="16" t="s">
        <v>694</v>
      </c>
      <c r="F110" s="67">
        <f t="shared" si="32"/>
        <v>297.5</v>
      </c>
      <c r="G110" s="19">
        <f t="shared" si="33"/>
        <v>238</v>
      </c>
      <c r="H110" s="20">
        <f t="shared" si="34"/>
        <v>161</v>
      </c>
      <c r="I110" s="66">
        <v>140</v>
      </c>
      <c r="J110" s="2" t="s">
        <v>4</v>
      </c>
      <c r="K110" s="23"/>
      <c r="L110" s="22">
        <f t="shared" si="35"/>
        <v>0</v>
      </c>
      <c r="M110" s="5">
        <f t="shared" si="31"/>
        <v>0</v>
      </c>
      <c r="N110" s="1"/>
      <c r="O110" s="1"/>
      <c r="P110" s="1"/>
      <c r="Q110" s="1"/>
      <c r="R110" s="1"/>
      <c r="S110" s="1"/>
      <c r="T110" s="1"/>
      <c r="U110" s="1"/>
      <c r="V110" s="1"/>
      <c r="W110" s="1"/>
      <c r="X110" s="1"/>
      <c r="Y110" s="1"/>
      <c r="Z110" s="1"/>
      <c r="AA110" s="1"/>
      <c r="AB110" s="1"/>
      <c r="AC110" s="1"/>
      <c r="AD110" s="1"/>
      <c r="AE110" s="1"/>
      <c r="AF110" s="1"/>
    </row>
    <row r="111" spans="1:32" ht="229.95" customHeight="1" x14ac:dyDescent="0.3">
      <c r="A111" s="4">
        <v>69</v>
      </c>
      <c r="B111" s="69" t="s">
        <v>743</v>
      </c>
      <c r="C111" s="7" t="s">
        <v>736</v>
      </c>
      <c r="D111" s="7" t="s">
        <v>740</v>
      </c>
      <c r="E111" s="16" t="s">
        <v>694</v>
      </c>
      <c r="F111" s="67">
        <f t="shared" si="32"/>
        <v>297.5</v>
      </c>
      <c r="G111" s="19">
        <f t="shared" si="33"/>
        <v>238</v>
      </c>
      <c r="H111" s="20">
        <f t="shared" si="34"/>
        <v>161</v>
      </c>
      <c r="I111" s="66">
        <v>140</v>
      </c>
      <c r="J111" s="2" t="s">
        <v>4</v>
      </c>
      <c r="K111" s="23"/>
      <c r="L111" s="22">
        <f t="shared" si="35"/>
        <v>0</v>
      </c>
      <c r="M111" s="5">
        <f t="shared" si="31"/>
        <v>0</v>
      </c>
      <c r="N111" s="1"/>
      <c r="O111" s="1"/>
      <c r="P111" s="1"/>
      <c r="Q111" s="1"/>
      <c r="R111" s="1"/>
      <c r="S111" s="1"/>
      <c r="T111" s="1"/>
      <c r="U111" s="1"/>
      <c r="V111" s="1"/>
      <c r="W111" s="1"/>
      <c r="X111" s="1"/>
      <c r="Y111" s="1"/>
      <c r="Z111" s="1"/>
      <c r="AA111" s="1"/>
      <c r="AB111" s="1"/>
      <c r="AC111" s="1"/>
      <c r="AD111" s="1"/>
      <c r="AE111" s="1"/>
      <c r="AF111" s="1"/>
    </row>
    <row r="112" spans="1:32" ht="229.95" customHeight="1" x14ac:dyDescent="0.3">
      <c r="A112" s="4">
        <v>70</v>
      </c>
      <c r="B112" s="69" t="s">
        <v>744</v>
      </c>
      <c r="C112" s="7" t="s">
        <v>736</v>
      </c>
      <c r="D112" s="7" t="s">
        <v>740</v>
      </c>
      <c r="E112" s="16" t="s">
        <v>694</v>
      </c>
      <c r="F112" s="67">
        <f t="shared" si="32"/>
        <v>308.125</v>
      </c>
      <c r="G112" s="19">
        <f t="shared" si="33"/>
        <v>246.5</v>
      </c>
      <c r="H112" s="20">
        <f t="shared" si="34"/>
        <v>166.75</v>
      </c>
      <c r="I112" s="66">
        <v>145</v>
      </c>
      <c r="J112" s="2" t="s">
        <v>4</v>
      </c>
      <c r="K112" s="23"/>
      <c r="L112" s="22">
        <f t="shared" si="35"/>
        <v>0</v>
      </c>
      <c r="M112" s="5">
        <f t="shared" si="31"/>
        <v>0</v>
      </c>
      <c r="N112" s="1"/>
      <c r="O112" s="1"/>
      <c r="P112" s="1"/>
      <c r="Q112" s="1"/>
      <c r="R112" s="1"/>
      <c r="S112" s="1"/>
      <c r="T112" s="1"/>
      <c r="U112" s="1"/>
      <c r="V112" s="1"/>
      <c r="W112" s="1"/>
      <c r="X112" s="1"/>
      <c r="Y112" s="1"/>
      <c r="Z112" s="1"/>
      <c r="AA112" s="1"/>
      <c r="AB112" s="1"/>
      <c r="AC112" s="1"/>
      <c r="AD112" s="1"/>
      <c r="AE112" s="1"/>
      <c r="AF112" s="1"/>
    </row>
    <row r="113" spans="1:32" ht="229.95" customHeight="1" x14ac:dyDescent="0.3">
      <c r="A113" s="4">
        <v>71</v>
      </c>
      <c r="B113" s="69" t="s">
        <v>745</v>
      </c>
      <c r="C113" s="7" t="s">
        <v>736</v>
      </c>
      <c r="D113" s="7" t="s">
        <v>740</v>
      </c>
      <c r="E113" s="16" t="s">
        <v>694</v>
      </c>
      <c r="F113" s="67">
        <f t="shared" si="32"/>
        <v>308.125</v>
      </c>
      <c r="G113" s="19">
        <f t="shared" si="33"/>
        <v>246.5</v>
      </c>
      <c r="H113" s="20">
        <f t="shared" si="34"/>
        <v>166.75</v>
      </c>
      <c r="I113" s="66">
        <v>145</v>
      </c>
      <c r="J113" s="2" t="s">
        <v>4</v>
      </c>
      <c r="K113" s="23"/>
      <c r="L113" s="22">
        <f t="shared" si="35"/>
        <v>0</v>
      </c>
      <c r="M113" s="5">
        <f>SUM(I113*K113)</f>
        <v>0</v>
      </c>
      <c r="N113" s="1"/>
      <c r="O113" s="1"/>
      <c r="P113" s="1"/>
      <c r="Q113" s="1"/>
      <c r="R113" s="1"/>
      <c r="S113" s="1"/>
      <c r="T113" s="1"/>
      <c r="U113" s="1"/>
      <c r="V113" s="1"/>
      <c r="W113" s="1"/>
      <c r="X113" s="1"/>
      <c r="Y113" s="1"/>
      <c r="Z113" s="1"/>
      <c r="AA113" s="1"/>
      <c r="AB113" s="1"/>
      <c r="AC113" s="1"/>
      <c r="AD113" s="1"/>
      <c r="AE113" s="1"/>
      <c r="AF113" s="1"/>
    </row>
    <row r="114" spans="1:32" ht="229.95" customHeight="1" x14ac:dyDescent="0.3">
      <c r="A114" s="4">
        <v>72</v>
      </c>
      <c r="B114" s="69" t="s">
        <v>746</v>
      </c>
      <c r="C114" s="7" t="s">
        <v>736</v>
      </c>
      <c r="D114" s="7" t="s">
        <v>740</v>
      </c>
      <c r="E114" s="16" t="s">
        <v>694</v>
      </c>
      <c r="F114" s="67">
        <f t="shared" si="32"/>
        <v>318.75</v>
      </c>
      <c r="G114" s="19">
        <f t="shared" si="33"/>
        <v>255</v>
      </c>
      <c r="H114" s="20">
        <f t="shared" si="34"/>
        <v>172.5</v>
      </c>
      <c r="I114" s="66">
        <v>150</v>
      </c>
      <c r="J114" s="2" t="s">
        <v>4</v>
      </c>
      <c r="K114" s="23"/>
      <c r="L114" s="22">
        <f t="shared" si="35"/>
        <v>0</v>
      </c>
      <c r="M114" s="5">
        <f>SUM(I114*K114)</f>
        <v>0</v>
      </c>
      <c r="N114" s="1"/>
      <c r="O114" s="1"/>
      <c r="P114" s="1"/>
      <c r="Q114" s="1"/>
      <c r="R114" s="1"/>
      <c r="S114" s="1"/>
      <c r="T114" s="1"/>
      <c r="U114" s="1"/>
      <c r="V114" s="1"/>
      <c r="W114" s="1"/>
      <c r="X114" s="1"/>
      <c r="Y114" s="1"/>
      <c r="Z114" s="1"/>
      <c r="AA114" s="1"/>
      <c r="AB114" s="1"/>
      <c r="AC114" s="1"/>
      <c r="AD114" s="1"/>
      <c r="AE114" s="1"/>
      <c r="AF114" s="1"/>
    </row>
    <row r="115" spans="1:32" ht="229.95" customHeight="1" x14ac:dyDescent="0.3">
      <c r="A115" s="4">
        <v>73</v>
      </c>
      <c r="B115" s="69" t="s">
        <v>747</v>
      </c>
      <c r="C115" s="7" t="s">
        <v>736</v>
      </c>
      <c r="D115" s="7" t="s">
        <v>740</v>
      </c>
      <c r="E115" s="16" t="s">
        <v>694</v>
      </c>
      <c r="F115" s="67">
        <f t="shared" si="32"/>
        <v>318.75</v>
      </c>
      <c r="G115" s="19">
        <f t="shared" si="33"/>
        <v>255</v>
      </c>
      <c r="H115" s="20">
        <f t="shared" si="34"/>
        <v>172.5</v>
      </c>
      <c r="I115" s="66">
        <v>150</v>
      </c>
      <c r="J115" s="2" t="s">
        <v>4</v>
      </c>
      <c r="K115" s="23"/>
      <c r="L115" s="22">
        <f t="shared" si="35"/>
        <v>0</v>
      </c>
      <c r="M115" s="5">
        <f t="shared" ref="M115:M177" si="36">SUM(I115*K115)</f>
        <v>0</v>
      </c>
      <c r="N115" s="1"/>
      <c r="O115" s="1"/>
      <c r="P115" s="1"/>
      <c r="Q115" s="1"/>
      <c r="R115" s="1"/>
      <c r="S115" s="1"/>
      <c r="T115" s="1"/>
      <c r="U115" s="1"/>
      <c r="V115" s="1"/>
      <c r="W115" s="1"/>
      <c r="X115" s="1"/>
      <c r="Y115" s="1"/>
      <c r="Z115" s="1"/>
      <c r="AA115" s="1"/>
      <c r="AB115" s="1"/>
      <c r="AC115" s="1"/>
      <c r="AD115" s="1"/>
      <c r="AE115" s="1"/>
      <c r="AF115" s="1"/>
    </row>
    <row r="116" spans="1:32" ht="229.95" customHeight="1" x14ac:dyDescent="0.3">
      <c r="A116" s="4">
        <v>74</v>
      </c>
      <c r="B116" s="69" t="s">
        <v>748</v>
      </c>
      <c r="C116" s="7" t="s">
        <v>736</v>
      </c>
      <c r="D116" s="7" t="s">
        <v>740</v>
      </c>
      <c r="E116" s="16" t="s">
        <v>694</v>
      </c>
      <c r="F116" s="67">
        <f t="shared" si="32"/>
        <v>329.375</v>
      </c>
      <c r="G116" s="19">
        <f t="shared" si="33"/>
        <v>263.5</v>
      </c>
      <c r="H116" s="20">
        <f t="shared" si="34"/>
        <v>178.25</v>
      </c>
      <c r="I116" s="66">
        <v>155</v>
      </c>
      <c r="J116" s="2" t="s">
        <v>4</v>
      </c>
      <c r="K116" s="23"/>
      <c r="L116" s="22">
        <f t="shared" si="35"/>
        <v>0</v>
      </c>
      <c r="M116" s="5">
        <f t="shared" si="36"/>
        <v>0</v>
      </c>
      <c r="N116" s="1"/>
      <c r="O116" s="1"/>
      <c r="P116" s="1"/>
      <c r="Q116" s="1"/>
      <c r="R116" s="1"/>
      <c r="S116" s="1"/>
      <c r="T116" s="1"/>
      <c r="U116" s="1"/>
      <c r="V116" s="1"/>
      <c r="W116" s="1"/>
      <c r="X116" s="1"/>
      <c r="Y116" s="1"/>
      <c r="Z116" s="1"/>
      <c r="AA116" s="1"/>
      <c r="AB116" s="1"/>
      <c r="AC116" s="1"/>
      <c r="AD116" s="1"/>
      <c r="AE116" s="1"/>
      <c r="AF116" s="1"/>
    </row>
    <row r="117" spans="1:32" ht="229.95" customHeight="1" x14ac:dyDescent="0.3">
      <c r="A117" s="4">
        <v>75</v>
      </c>
      <c r="B117" s="69" t="s">
        <v>749</v>
      </c>
      <c r="C117" s="7" t="s">
        <v>736</v>
      </c>
      <c r="D117" s="7" t="s">
        <v>740</v>
      </c>
      <c r="E117" s="16" t="s">
        <v>694</v>
      </c>
      <c r="F117" s="67">
        <f t="shared" si="32"/>
        <v>329.375</v>
      </c>
      <c r="G117" s="19">
        <f t="shared" si="33"/>
        <v>263.5</v>
      </c>
      <c r="H117" s="20">
        <f t="shared" si="34"/>
        <v>178.25</v>
      </c>
      <c r="I117" s="66">
        <v>155</v>
      </c>
      <c r="J117" s="2" t="s">
        <v>4</v>
      </c>
      <c r="K117" s="23"/>
      <c r="L117" s="22">
        <f t="shared" si="35"/>
        <v>0</v>
      </c>
      <c r="M117" s="5">
        <f t="shared" si="36"/>
        <v>0</v>
      </c>
      <c r="N117" s="1"/>
      <c r="O117" s="1"/>
      <c r="P117" s="1"/>
      <c r="Q117" s="1"/>
      <c r="R117" s="1"/>
      <c r="S117" s="1"/>
      <c r="T117" s="1"/>
      <c r="U117" s="1"/>
      <c r="V117" s="1"/>
      <c r="W117" s="1"/>
      <c r="X117" s="1"/>
      <c r="Y117" s="1"/>
      <c r="Z117" s="1"/>
      <c r="AA117" s="1"/>
      <c r="AB117" s="1"/>
      <c r="AC117" s="1"/>
      <c r="AD117" s="1"/>
      <c r="AE117" s="1"/>
      <c r="AF117" s="1"/>
    </row>
    <row r="118" spans="1:32" ht="229.95" customHeight="1" x14ac:dyDescent="0.3">
      <c r="A118" s="4">
        <v>76</v>
      </c>
      <c r="B118" s="69" t="s">
        <v>750</v>
      </c>
      <c r="C118" s="7" t="s">
        <v>736</v>
      </c>
      <c r="D118" s="7" t="s">
        <v>740</v>
      </c>
      <c r="E118" s="16" t="s">
        <v>694</v>
      </c>
      <c r="F118" s="67">
        <f t="shared" si="32"/>
        <v>340</v>
      </c>
      <c r="G118" s="19">
        <f t="shared" si="33"/>
        <v>272</v>
      </c>
      <c r="H118" s="20">
        <f t="shared" si="34"/>
        <v>184</v>
      </c>
      <c r="I118" s="66">
        <v>160</v>
      </c>
      <c r="J118" s="2" t="s">
        <v>4</v>
      </c>
      <c r="K118" s="23"/>
      <c r="L118" s="22">
        <f t="shared" si="35"/>
        <v>0</v>
      </c>
      <c r="M118" s="5">
        <f t="shared" si="36"/>
        <v>0</v>
      </c>
      <c r="N118" s="1"/>
      <c r="O118" s="1"/>
      <c r="P118" s="1"/>
      <c r="Q118" s="1"/>
      <c r="R118" s="1"/>
      <c r="S118" s="1"/>
      <c r="T118" s="1"/>
      <c r="U118" s="1"/>
      <c r="V118" s="1"/>
      <c r="W118" s="1"/>
      <c r="X118" s="1"/>
      <c r="Y118" s="1"/>
      <c r="Z118" s="1"/>
      <c r="AA118" s="1"/>
      <c r="AB118" s="1"/>
      <c r="AC118" s="1"/>
      <c r="AD118" s="1"/>
      <c r="AE118" s="1"/>
      <c r="AF118" s="1"/>
    </row>
    <row r="119" spans="1:32" ht="229.95" customHeight="1" x14ac:dyDescent="0.3">
      <c r="A119" s="4">
        <v>77</v>
      </c>
      <c r="B119" s="69" t="s">
        <v>751</v>
      </c>
      <c r="C119" s="7" t="s">
        <v>736</v>
      </c>
      <c r="D119" s="7" t="s">
        <v>740</v>
      </c>
      <c r="E119" s="16" t="s">
        <v>694</v>
      </c>
      <c r="F119" s="67">
        <f t="shared" si="32"/>
        <v>340</v>
      </c>
      <c r="G119" s="19">
        <f t="shared" si="33"/>
        <v>272</v>
      </c>
      <c r="H119" s="20">
        <f t="shared" si="34"/>
        <v>184</v>
      </c>
      <c r="I119" s="66">
        <v>160</v>
      </c>
      <c r="J119" s="2" t="s">
        <v>4</v>
      </c>
      <c r="K119" s="23"/>
      <c r="L119" s="22">
        <f t="shared" si="35"/>
        <v>0</v>
      </c>
      <c r="M119" s="5">
        <f t="shared" si="36"/>
        <v>0</v>
      </c>
      <c r="N119" s="1"/>
      <c r="O119" s="1"/>
      <c r="P119" s="1"/>
      <c r="Q119" s="1"/>
      <c r="R119" s="1"/>
      <c r="S119" s="1"/>
      <c r="T119" s="1"/>
      <c r="U119" s="1"/>
      <c r="V119" s="1"/>
      <c r="W119" s="1"/>
      <c r="X119" s="1"/>
      <c r="Y119" s="1"/>
      <c r="Z119" s="1"/>
      <c r="AA119" s="1"/>
      <c r="AB119" s="1"/>
      <c r="AC119" s="1"/>
      <c r="AD119" s="1"/>
      <c r="AE119" s="1"/>
      <c r="AF119" s="1"/>
    </row>
    <row r="120" spans="1:32" ht="229.95" customHeight="1" x14ac:dyDescent="0.3">
      <c r="A120" s="4">
        <v>78</v>
      </c>
      <c r="B120" s="82" t="s">
        <v>752</v>
      </c>
      <c r="C120" s="83" t="s">
        <v>753</v>
      </c>
      <c r="D120" s="7" t="s">
        <v>754</v>
      </c>
      <c r="E120" s="16" t="s">
        <v>694</v>
      </c>
      <c r="F120" s="67">
        <f t="shared" si="32"/>
        <v>106.25</v>
      </c>
      <c r="G120" s="19">
        <f t="shared" si="33"/>
        <v>85</v>
      </c>
      <c r="H120" s="20">
        <f t="shared" si="34"/>
        <v>57.499999999999993</v>
      </c>
      <c r="I120" s="66">
        <v>50</v>
      </c>
      <c r="J120" s="2" t="s">
        <v>4</v>
      </c>
      <c r="K120" s="23"/>
      <c r="L120" s="22">
        <f t="shared" si="35"/>
        <v>0</v>
      </c>
      <c r="M120" s="5">
        <f t="shared" si="36"/>
        <v>0</v>
      </c>
      <c r="N120" s="1"/>
      <c r="O120" s="1"/>
      <c r="P120" s="1"/>
      <c r="Q120" s="1"/>
      <c r="R120" s="1"/>
      <c r="S120" s="1"/>
      <c r="T120" s="1"/>
      <c r="U120" s="1"/>
      <c r="V120" s="1"/>
      <c r="W120" s="1"/>
      <c r="X120" s="1"/>
      <c r="Y120" s="1"/>
      <c r="Z120" s="1"/>
      <c r="AA120" s="1"/>
      <c r="AB120" s="1"/>
      <c r="AC120" s="1"/>
      <c r="AD120" s="1"/>
      <c r="AE120" s="1"/>
      <c r="AF120" s="1"/>
    </row>
    <row r="121" spans="1:32" ht="229.95" customHeight="1" x14ac:dyDescent="0.3">
      <c r="A121" s="4">
        <v>79</v>
      </c>
      <c r="B121" s="82" t="s">
        <v>755</v>
      </c>
      <c r="C121" s="83" t="s">
        <v>753</v>
      </c>
      <c r="D121" s="7" t="s">
        <v>754</v>
      </c>
      <c r="E121" s="16" t="s">
        <v>694</v>
      </c>
      <c r="F121" s="67">
        <f t="shared" si="32"/>
        <v>116.875</v>
      </c>
      <c r="G121" s="19">
        <f t="shared" si="33"/>
        <v>93.5</v>
      </c>
      <c r="H121" s="20">
        <f t="shared" si="34"/>
        <v>63.249999999999993</v>
      </c>
      <c r="I121" s="66">
        <v>55</v>
      </c>
      <c r="J121" s="2" t="s">
        <v>4</v>
      </c>
      <c r="K121" s="23"/>
      <c r="L121" s="22">
        <f t="shared" si="35"/>
        <v>0</v>
      </c>
      <c r="M121" s="5">
        <f t="shared" si="36"/>
        <v>0</v>
      </c>
      <c r="N121" s="1"/>
      <c r="O121" s="1"/>
      <c r="P121" s="1"/>
      <c r="Q121" s="1"/>
      <c r="R121" s="1"/>
      <c r="S121" s="1"/>
      <c r="T121" s="1"/>
      <c r="U121" s="1"/>
      <c r="V121" s="1"/>
      <c r="W121" s="1"/>
      <c r="X121" s="1"/>
      <c r="Y121" s="1"/>
      <c r="Z121" s="1"/>
      <c r="AA121" s="1"/>
      <c r="AB121" s="1"/>
      <c r="AC121" s="1"/>
      <c r="AD121" s="1"/>
      <c r="AE121" s="1"/>
      <c r="AF121" s="1"/>
    </row>
    <row r="122" spans="1:32" ht="229.95" customHeight="1" x14ac:dyDescent="0.3">
      <c r="A122" s="4">
        <v>80</v>
      </c>
      <c r="B122" s="82" t="s">
        <v>756</v>
      </c>
      <c r="C122" s="83" t="s">
        <v>753</v>
      </c>
      <c r="D122" s="7" t="s">
        <v>754</v>
      </c>
      <c r="E122" s="16" t="s">
        <v>694</v>
      </c>
      <c r="F122" s="67">
        <f t="shared" si="32"/>
        <v>127.5</v>
      </c>
      <c r="G122" s="19">
        <f t="shared" si="33"/>
        <v>102</v>
      </c>
      <c r="H122" s="20">
        <f t="shared" si="34"/>
        <v>69</v>
      </c>
      <c r="I122" s="66">
        <v>60</v>
      </c>
      <c r="J122" s="2" t="s">
        <v>4</v>
      </c>
      <c r="K122" s="23"/>
      <c r="L122" s="22">
        <f t="shared" si="35"/>
        <v>0</v>
      </c>
      <c r="M122" s="5">
        <f t="shared" si="36"/>
        <v>0</v>
      </c>
      <c r="N122" s="1"/>
      <c r="O122" s="1"/>
      <c r="P122" s="1"/>
      <c r="Q122" s="1"/>
      <c r="R122" s="1"/>
      <c r="S122" s="1"/>
      <c r="T122" s="1"/>
      <c r="U122" s="1"/>
      <c r="V122" s="1"/>
      <c r="W122" s="1"/>
      <c r="X122" s="1"/>
      <c r="Y122" s="1"/>
      <c r="Z122" s="1"/>
      <c r="AA122" s="1"/>
      <c r="AB122" s="1"/>
      <c r="AC122" s="1"/>
      <c r="AD122" s="1"/>
      <c r="AE122" s="1"/>
      <c r="AF122" s="1"/>
    </row>
    <row r="123" spans="1:32" ht="229.95" customHeight="1" x14ac:dyDescent="0.3">
      <c r="A123" s="4">
        <v>81</v>
      </c>
      <c r="B123" s="82" t="s">
        <v>757</v>
      </c>
      <c r="C123" s="83" t="s">
        <v>753</v>
      </c>
      <c r="D123" s="7" t="s">
        <v>754</v>
      </c>
      <c r="E123" s="16" t="s">
        <v>694</v>
      </c>
      <c r="F123" s="67">
        <f t="shared" si="32"/>
        <v>127.5</v>
      </c>
      <c r="G123" s="19">
        <f t="shared" si="33"/>
        <v>102</v>
      </c>
      <c r="H123" s="20">
        <f t="shared" si="34"/>
        <v>69</v>
      </c>
      <c r="I123" s="66">
        <v>60</v>
      </c>
      <c r="J123" s="2" t="s">
        <v>4</v>
      </c>
      <c r="K123" s="23"/>
      <c r="L123" s="22">
        <f t="shared" si="35"/>
        <v>0</v>
      </c>
      <c r="M123" s="5">
        <f t="shared" si="36"/>
        <v>0</v>
      </c>
      <c r="N123" s="1"/>
      <c r="O123" s="1"/>
      <c r="P123" s="1"/>
      <c r="Q123" s="1"/>
      <c r="R123" s="1"/>
      <c r="S123" s="1"/>
      <c r="T123" s="1"/>
      <c r="U123" s="1"/>
      <c r="V123" s="1"/>
      <c r="W123" s="1"/>
      <c r="X123" s="1"/>
      <c r="Y123" s="1"/>
      <c r="Z123" s="1"/>
      <c r="AA123" s="1"/>
      <c r="AB123" s="1"/>
      <c r="AC123" s="1"/>
      <c r="AD123" s="1"/>
      <c r="AE123" s="1"/>
      <c r="AF123" s="1"/>
    </row>
    <row r="124" spans="1:32" ht="229.95" customHeight="1" x14ac:dyDescent="0.3">
      <c r="A124" s="4">
        <v>82</v>
      </c>
      <c r="B124" s="82" t="s">
        <v>758</v>
      </c>
      <c r="C124" s="83" t="s">
        <v>753</v>
      </c>
      <c r="D124" s="7" t="s">
        <v>759</v>
      </c>
      <c r="E124" s="16" t="s">
        <v>694</v>
      </c>
      <c r="F124" s="67">
        <f t="shared" si="32"/>
        <v>127.5</v>
      </c>
      <c r="G124" s="19">
        <f t="shared" si="33"/>
        <v>102</v>
      </c>
      <c r="H124" s="20">
        <f t="shared" si="34"/>
        <v>69</v>
      </c>
      <c r="I124" s="66">
        <v>60</v>
      </c>
      <c r="J124" s="2" t="s">
        <v>4</v>
      </c>
      <c r="K124" s="23"/>
      <c r="L124" s="22">
        <f t="shared" si="35"/>
        <v>0</v>
      </c>
      <c r="M124" s="5">
        <f t="shared" si="36"/>
        <v>0</v>
      </c>
      <c r="N124" s="1"/>
      <c r="O124" s="1"/>
      <c r="P124" s="1"/>
      <c r="Q124" s="1"/>
      <c r="R124" s="1"/>
      <c r="S124" s="1"/>
      <c r="T124" s="1"/>
      <c r="U124" s="1"/>
      <c r="V124" s="1"/>
      <c r="W124" s="1"/>
      <c r="X124" s="1"/>
      <c r="Y124" s="1"/>
      <c r="Z124" s="1"/>
      <c r="AA124" s="1"/>
      <c r="AB124" s="1"/>
      <c r="AC124" s="1"/>
      <c r="AD124" s="1"/>
      <c r="AE124" s="1"/>
      <c r="AF124" s="1"/>
    </row>
    <row r="125" spans="1:32" ht="229.95" customHeight="1" x14ac:dyDescent="0.3">
      <c r="A125" s="4">
        <v>83</v>
      </c>
      <c r="B125" s="82" t="s">
        <v>760</v>
      </c>
      <c r="C125" s="83" t="s">
        <v>753</v>
      </c>
      <c r="D125" s="7" t="s">
        <v>759</v>
      </c>
      <c r="E125" s="16" t="s">
        <v>694</v>
      </c>
      <c r="F125" s="67">
        <f t="shared" si="32"/>
        <v>138.125</v>
      </c>
      <c r="G125" s="19">
        <f t="shared" si="33"/>
        <v>110.5</v>
      </c>
      <c r="H125" s="20">
        <f t="shared" si="34"/>
        <v>74.75</v>
      </c>
      <c r="I125" s="66">
        <v>65</v>
      </c>
      <c r="J125" s="2" t="s">
        <v>4</v>
      </c>
      <c r="K125" s="23"/>
      <c r="L125" s="22">
        <f t="shared" si="35"/>
        <v>0</v>
      </c>
      <c r="M125" s="5">
        <f t="shared" si="36"/>
        <v>0</v>
      </c>
      <c r="N125" s="1"/>
      <c r="O125" s="1"/>
      <c r="P125" s="1"/>
      <c r="Q125" s="1"/>
      <c r="R125" s="1"/>
      <c r="S125" s="1"/>
      <c r="T125" s="1"/>
      <c r="U125" s="1"/>
      <c r="V125" s="1"/>
      <c r="W125" s="1"/>
      <c r="X125" s="1"/>
      <c r="Y125" s="1"/>
      <c r="Z125" s="1"/>
      <c r="AA125" s="1"/>
      <c r="AB125" s="1"/>
      <c r="AC125" s="1"/>
      <c r="AD125" s="1"/>
      <c r="AE125" s="1"/>
      <c r="AF125" s="1"/>
    </row>
    <row r="126" spans="1:32" ht="229.95" customHeight="1" x14ac:dyDescent="0.3">
      <c r="A126" s="4">
        <v>84</v>
      </c>
      <c r="B126" s="82" t="s">
        <v>761</v>
      </c>
      <c r="C126" s="83" t="s">
        <v>753</v>
      </c>
      <c r="D126" s="7" t="s">
        <v>759</v>
      </c>
      <c r="E126" s="16" t="s">
        <v>694</v>
      </c>
      <c r="F126" s="67">
        <f t="shared" si="32"/>
        <v>138.125</v>
      </c>
      <c r="G126" s="19">
        <f t="shared" si="33"/>
        <v>110.5</v>
      </c>
      <c r="H126" s="20">
        <f t="shared" si="34"/>
        <v>74.75</v>
      </c>
      <c r="I126" s="66">
        <v>65</v>
      </c>
      <c r="J126" s="2" t="s">
        <v>4</v>
      </c>
      <c r="K126" s="23"/>
      <c r="L126" s="22">
        <f t="shared" si="35"/>
        <v>0</v>
      </c>
      <c r="M126" s="5">
        <f t="shared" si="36"/>
        <v>0</v>
      </c>
      <c r="N126" s="1"/>
      <c r="O126" s="1"/>
      <c r="P126" s="1"/>
      <c r="Q126" s="1"/>
      <c r="R126" s="1"/>
      <c r="S126" s="1"/>
      <c r="T126" s="1"/>
      <c r="U126" s="1"/>
      <c r="V126" s="1"/>
      <c r="W126" s="1"/>
      <c r="X126" s="1"/>
      <c r="Y126" s="1"/>
      <c r="Z126" s="1"/>
      <c r="AA126" s="1"/>
      <c r="AB126" s="1"/>
      <c r="AC126" s="1"/>
      <c r="AD126" s="1"/>
      <c r="AE126" s="1"/>
      <c r="AF126" s="1"/>
    </row>
    <row r="127" spans="1:32" ht="229.95" customHeight="1" x14ac:dyDescent="0.3">
      <c r="A127" s="4">
        <v>85</v>
      </c>
      <c r="B127" s="82" t="s">
        <v>762</v>
      </c>
      <c r="C127" s="83" t="s">
        <v>753</v>
      </c>
      <c r="D127" s="7" t="s">
        <v>759</v>
      </c>
      <c r="E127" s="16" t="s">
        <v>694</v>
      </c>
      <c r="F127" s="67">
        <f t="shared" si="32"/>
        <v>148.75</v>
      </c>
      <c r="G127" s="19">
        <f t="shared" si="33"/>
        <v>119</v>
      </c>
      <c r="H127" s="20">
        <f t="shared" si="34"/>
        <v>80.5</v>
      </c>
      <c r="I127" s="66">
        <v>70</v>
      </c>
      <c r="J127" s="2" t="s">
        <v>4</v>
      </c>
      <c r="K127" s="23"/>
      <c r="L127" s="22">
        <f t="shared" si="35"/>
        <v>0</v>
      </c>
      <c r="M127" s="5">
        <f t="shared" si="36"/>
        <v>0</v>
      </c>
      <c r="N127" s="1"/>
      <c r="O127" s="1"/>
      <c r="P127" s="1"/>
      <c r="Q127" s="1"/>
      <c r="R127" s="1"/>
      <c r="S127" s="1"/>
      <c r="T127" s="1"/>
      <c r="U127" s="1"/>
      <c r="V127" s="1"/>
      <c r="W127" s="1"/>
      <c r="X127" s="1"/>
      <c r="Y127" s="1"/>
      <c r="Z127" s="1"/>
      <c r="AA127" s="1"/>
      <c r="AB127" s="1"/>
      <c r="AC127" s="1"/>
      <c r="AD127" s="1"/>
      <c r="AE127" s="1"/>
      <c r="AF127" s="1"/>
    </row>
    <row r="128" spans="1:32" ht="229.95" customHeight="1" x14ac:dyDescent="0.3">
      <c r="A128" s="4">
        <v>86</v>
      </c>
      <c r="B128" s="82" t="s">
        <v>763</v>
      </c>
      <c r="C128" s="83" t="s">
        <v>753</v>
      </c>
      <c r="D128" s="7" t="s">
        <v>759</v>
      </c>
      <c r="E128" s="16" t="s">
        <v>694</v>
      </c>
      <c r="F128" s="67">
        <f t="shared" si="32"/>
        <v>159.375</v>
      </c>
      <c r="G128" s="19">
        <f t="shared" si="33"/>
        <v>127.5</v>
      </c>
      <c r="H128" s="20">
        <f t="shared" si="34"/>
        <v>86.25</v>
      </c>
      <c r="I128" s="66">
        <v>75</v>
      </c>
      <c r="J128" s="2" t="s">
        <v>4</v>
      </c>
      <c r="K128" s="23"/>
      <c r="L128" s="22">
        <f t="shared" si="35"/>
        <v>0</v>
      </c>
      <c r="M128" s="5">
        <f t="shared" si="36"/>
        <v>0</v>
      </c>
      <c r="N128" s="1"/>
      <c r="O128" s="1"/>
      <c r="P128" s="1"/>
      <c r="Q128" s="1"/>
      <c r="R128" s="1"/>
      <c r="S128" s="1"/>
      <c r="T128" s="1"/>
      <c r="U128" s="1"/>
      <c r="V128" s="1"/>
      <c r="W128" s="1"/>
      <c r="X128" s="1"/>
      <c r="Y128" s="1"/>
      <c r="Z128" s="1"/>
      <c r="AA128" s="1"/>
      <c r="AB128" s="1"/>
      <c r="AC128" s="1"/>
      <c r="AD128" s="1"/>
      <c r="AE128" s="1"/>
      <c r="AF128" s="1"/>
    </row>
    <row r="129" spans="1:32" ht="229.95" customHeight="1" x14ac:dyDescent="0.3">
      <c r="A129" s="4">
        <v>87</v>
      </c>
      <c r="B129" s="82" t="s">
        <v>764</v>
      </c>
      <c r="C129" s="83" t="s">
        <v>753</v>
      </c>
      <c r="D129" s="7" t="s">
        <v>765</v>
      </c>
      <c r="E129" s="16" t="s">
        <v>694</v>
      </c>
      <c r="F129" s="67">
        <f t="shared" si="32"/>
        <v>170</v>
      </c>
      <c r="G129" s="19">
        <f t="shared" si="33"/>
        <v>136</v>
      </c>
      <c r="H129" s="20">
        <f t="shared" si="34"/>
        <v>92</v>
      </c>
      <c r="I129" s="66">
        <v>80</v>
      </c>
      <c r="J129" s="2" t="s">
        <v>4</v>
      </c>
      <c r="K129" s="23"/>
      <c r="L129" s="22">
        <f t="shared" si="35"/>
        <v>0</v>
      </c>
      <c r="M129" s="5">
        <f t="shared" si="36"/>
        <v>0</v>
      </c>
      <c r="N129" s="1"/>
      <c r="O129" s="1"/>
      <c r="P129" s="1"/>
      <c r="Q129" s="1"/>
      <c r="R129" s="1"/>
      <c r="S129" s="1"/>
      <c r="T129" s="1"/>
      <c r="U129" s="1"/>
      <c r="V129" s="1"/>
      <c r="W129" s="1"/>
      <c r="X129" s="1"/>
      <c r="Y129" s="1"/>
      <c r="Z129" s="1"/>
      <c r="AA129" s="1"/>
      <c r="AB129" s="1"/>
      <c r="AC129" s="1"/>
      <c r="AD129" s="1"/>
      <c r="AE129" s="1"/>
      <c r="AF129" s="1"/>
    </row>
    <row r="130" spans="1:32" ht="229.95" customHeight="1" x14ac:dyDescent="0.3">
      <c r="A130" s="4">
        <v>88</v>
      </c>
      <c r="B130" s="82" t="s">
        <v>766</v>
      </c>
      <c r="C130" s="83" t="s">
        <v>753</v>
      </c>
      <c r="D130" s="7" t="s">
        <v>765</v>
      </c>
      <c r="E130" s="16" t="s">
        <v>694</v>
      </c>
      <c r="F130" s="67">
        <f t="shared" si="32"/>
        <v>170</v>
      </c>
      <c r="G130" s="19">
        <f t="shared" si="33"/>
        <v>136</v>
      </c>
      <c r="H130" s="20">
        <f t="shared" si="34"/>
        <v>92</v>
      </c>
      <c r="I130" s="66">
        <v>80</v>
      </c>
      <c r="J130" s="2" t="s">
        <v>4</v>
      </c>
      <c r="K130" s="23"/>
      <c r="L130" s="22">
        <f t="shared" si="35"/>
        <v>0</v>
      </c>
      <c r="M130" s="5">
        <f t="shared" si="36"/>
        <v>0</v>
      </c>
      <c r="N130" s="1"/>
      <c r="O130" s="1"/>
      <c r="P130" s="1"/>
      <c r="Q130" s="1"/>
      <c r="R130" s="1"/>
      <c r="S130" s="1"/>
      <c r="T130" s="1"/>
      <c r="U130" s="1"/>
      <c r="V130" s="1"/>
      <c r="W130" s="1"/>
      <c r="X130" s="1"/>
      <c r="Y130" s="1"/>
      <c r="Z130" s="1"/>
      <c r="AA130" s="1"/>
      <c r="AB130" s="1"/>
      <c r="AC130" s="1"/>
      <c r="AD130" s="1"/>
      <c r="AE130" s="1"/>
      <c r="AF130" s="1"/>
    </row>
    <row r="131" spans="1:32" ht="229.95" customHeight="1" x14ac:dyDescent="0.3">
      <c r="A131" s="4">
        <v>89</v>
      </c>
      <c r="B131" s="82" t="s">
        <v>767</v>
      </c>
      <c r="C131" s="83" t="s">
        <v>753</v>
      </c>
      <c r="D131" s="7" t="s">
        <v>765</v>
      </c>
      <c r="E131" s="16" t="s">
        <v>694</v>
      </c>
      <c r="F131" s="67">
        <f t="shared" si="32"/>
        <v>180.625</v>
      </c>
      <c r="G131" s="19">
        <f t="shared" si="33"/>
        <v>144.5</v>
      </c>
      <c r="H131" s="20">
        <f t="shared" si="34"/>
        <v>97.749999999999986</v>
      </c>
      <c r="I131" s="66">
        <v>85</v>
      </c>
      <c r="J131" s="2" t="s">
        <v>4</v>
      </c>
      <c r="K131" s="23"/>
      <c r="L131" s="22">
        <f t="shared" si="35"/>
        <v>0</v>
      </c>
      <c r="M131" s="5">
        <f t="shared" si="36"/>
        <v>0</v>
      </c>
      <c r="N131" s="1"/>
      <c r="O131" s="1"/>
      <c r="P131" s="1"/>
      <c r="Q131" s="1"/>
      <c r="R131" s="1"/>
      <c r="S131" s="1"/>
      <c r="T131" s="1"/>
      <c r="U131" s="1"/>
      <c r="V131" s="1"/>
      <c r="W131" s="1"/>
      <c r="X131" s="1"/>
      <c r="Y131" s="1"/>
      <c r="Z131" s="1"/>
      <c r="AA131" s="1"/>
      <c r="AB131" s="1"/>
      <c r="AC131" s="1"/>
      <c r="AD131" s="1"/>
      <c r="AE131" s="1"/>
      <c r="AF131" s="1"/>
    </row>
    <row r="132" spans="1:32" ht="229.95" customHeight="1" x14ac:dyDescent="0.3">
      <c r="A132" s="4">
        <v>90</v>
      </c>
      <c r="B132" s="82" t="s">
        <v>768</v>
      </c>
      <c r="C132" s="83" t="s">
        <v>753</v>
      </c>
      <c r="D132" s="7" t="s">
        <v>765</v>
      </c>
      <c r="E132" s="16" t="s">
        <v>694</v>
      </c>
      <c r="F132" s="67">
        <f t="shared" si="32"/>
        <v>180.625</v>
      </c>
      <c r="G132" s="19">
        <f t="shared" si="33"/>
        <v>144.5</v>
      </c>
      <c r="H132" s="20">
        <f t="shared" si="34"/>
        <v>97.749999999999986</v>
      </c>
      <c r="I132" s="66">
        <v>85</v>
      </c>
      <c r="J132" s="2" t="s">
        <v>4</v>
      </c>
      <c r="K132" s="23"/>
      <c r="L132" s="22">
        <f t="shared" si="35"/>
        <v>0</v>
      </c>
      <c r="M132" s="5">
        <f t="shared" si="36"/>
        <v>0</v>
      </c>
      <c r="N132" s="1"/>
      <c r="O132" s="1"/>
      <c r="P132" s="1"/>
      <c r="Q132" s="1"/>
      <c r="R132" s="1"/>
      <c r="S132" s="1"/>
      <c r="T132" s="1"/>
      <c r="U132" s="1"/>
      <c r="V132" s="1"/>
      <c r="W132" s="1"/>
      <c r="X132" s="1"/>
      <c r="Y132" s="1"/>
      <c r="Z132" s="1"/>
      <c r="AA132" s="1"/>
      <c r="AB132" s="1"/>
      <c r="AC132" s="1"/>
      <c r="AD132" s="1"/>
      <c r="AE132" s="1"/>
      <c r="AF132" s="1"/>
    </row>
    <row r="133" spans="1:32" ht="229.95" customHeight="1" x14ac:dyDescent="0.3">
      <c r="A133" s="4">
        <v>91</v>
      </c>
      <c r="B133" s="82" t="s">
        <v>769</v>
      </c>
      <c r="C133" s="83" t="s">
        <v>753</v>
      </c>
      <c r="D133" s="7" t="s">
        <v>765</v>
      </c>
      <c r="E133" s="16" t="s">
        <v>694</v>
      </c>
      <c r="F133" s="67">
        <f t="shared" si="32"/>
        <v>180.625</v>
      </c>
      <c r="G133" s="19">
        <f t="shared" si="33"/>
        <v>144.5</v>
      </c>
      <c r="H133" s="20">
        <f t="shared" si="34"/>
        <v>97.749999999999986</v>
      </c>
      <c r="I133" s="66">
        <v>85</v>
      </c>
      <c r="J133" s="2" t="s">
        <v>4</v>
      </c>
      <c r="K133" s="23"/>
      <c r="L133" s="22">
        <f t="shared" si="35"/>
        <v>0</v>
      </c>
      <c r="M133" s="5">
        <f t="shared" si="36"/>
        <v>0</v>
      </c>
      <c r="N133" s="1"/>
      <c r="O133" s="1"/>
      <c r="P133" s="1"/>
      <c r="Q133" s="1"/>
      <c r="R133" s="1"/>
      <c r="S133" s="1"/>
      <c r="T133" s="1"/>
      <c r="U133" s="1"/>
      <c r="V133" s="1"/>
      <c r="W133" s="1"/>
      <c r="X133" s="1"/>
      <c r="Y133" s="1"/>
      <c r="Z133" s="1"/>
      <c r="AA133" s="1"/>
      <c r="AB133" s="1"/>
      <c r="AC133" s="1"/>
      <c r="AD133" s="1"/>
      <c r="AE133" s="1"/>
      <c r="AF133" s="1"/>
    </row>
    <row r="134" spans="1:32" ht="229.95" customHeight="1" x14ac:dyDescent="0.3">
      <c r="A134" s="4">
        <v>92</v>
      </c>
      <c r="B134" s="82" t="s">
        <v>770</v>
      </c>
      <c r="C134" s="83" t="s">
        <v>753</v>
      </c>
      <c r="D134" s="7" t="s">
        <v>765</v>
      </c>
      <c r="E134" s="16" t="s">
        <v>694</v>
      </c>
      <c r="F134" s="67">
        <f t="shared" si="32"/>
        <v>191.25</v>
      </c>
      <c r="G134" s="19">
        <f t="shared" si="33"/>
        <v>153</v>
      </c>
      <c r="H134" s="20">
        <f t="shared" si="34"/>
        <v>103.49999999999999</v>
      </c>
      <c r="I134" s="66">
        <v>90</v>
      </c>
      <c r="J134" s="2" t="s">
        <v>4</v>
      </c>
      <c r="K134" s="23"/>
      <c r="L134" s="22">
        <f t="shared" si="35"/>
        <v>0</v>
      </c>
      <c r="M134" s="5">
        <f t="shared" si="36"/>
        <v>0</v>
      </c>
      <c r="N134" s="1"/>
      <c r="O134" s="1"/>
      <c r="P134" s="1"/>
      <c r="Q134" s="1"/>
      <c r="R134" s="1"/>
      <c r="S134" s="1"/>
      <c r="T134" s="1"/>
      <c r="U134" s="1"/>
      <c r="V134" s="1"/>
      <c r="W134" s="1"/>
      <c r="X134" s="1"/>
      <c r="Y134" s="1"/>
      <c r="Z134" s="1"/>
      <c r="AA134" s="1"/>
      <c r="AB134" s="1"/>
      <c r="AC134" s="1"/>
      <c r="AD134" s="1"/>
      <c r="AE134" s="1"/>
      <c r="AF134" s="1"/>
    </row>
    <row r="135" spans="1:32" ht="229.95" customHeight="1" x14ac:dyDescent="0.3">
      <c r="A135" s="4">
        <v>93</v>
      </c>
      <c r="B135" s="82" t="s">
        <v>771</v>
      </c>
      <c r="C135" s="83" t="s">
        <v>753</v>
      </c>
      <c r="D135" s="7" t="s">
        <v>765</v>
      </c>
      <c r="E135" s="16" t="s">
        <v>694</v>
      </c>
      <c r="F135" s="67">
        <f t="shared" si="32"/>
        <v>201.875</v>
      </c>
      <c r="G135" s="19">
        <f t="shared" si="33"/>
        <v>161.5</v>
      </c>
      <c r="H135" s="20">
        <f t="shared" si="34"/>
        <v>109.24999999999999</v>
      </c>
      <c r="I135" s="66">
        <v>95</v>
      </c>
      <c r="J135" s="2" t="s">
        <v>4</v>
      </c>
      <c r="K135" s="23"/>
      <c r="L135" s="22">
        <f t="shared" si="35"/>
        <v>0</v>
      </c>
      <c r="M135" s="5">
        <f t="shared" si="36"/>
        <v>0</v>
      </c>
      <c r="N135" s="1"/>
      <c r="O135" s="1"/>
      <c r="P135" s="1"/>
      <c r="Q135" s="1"/>
      <c r="R135" s="1"/>
      <c r="S135" s="1"/>
      <c r="T135" s="1"/>
      <c r="U135" s="1"/>
      <c r="V135" s="1"/>
      <c r="W135" s="1"/>
      <c r="X135" s="1"/>
      <c r="Y135" s="1"/>
      <c r="Z135" s="1"/>
      <c r="AA135" s="1"/>
      <c r="AB135" s="1"/>
      <c r="AC135" s="1"/>
      <c r="AD135" s="1"/>
      <c r="AE135" s="1"/>
      <c r="AF135" s="1"/>
    </row>
    <row r="136" spans="1:32" ht="229.95" customHeight="1" x14ac:dyDescent="0.3">
      <c r="A136" s="4">
        <v>94</v>
      </c>
      <c r="B136" s="82" t="s">
        <v>772</v>
      </c>
      <c r="C136" s="83" t="s">
        <v>753</v>
      </c>
      <c r="D136" s="7" t="s">
        <v>765</v>
      </c>
      <c r="E136" s="16" t="s">
        <v>694</v>
      </c>
      <c r="F136" s="67">
        <f t="shared" si="32"/>
        <v>201.875</v>
      </c>
      <c r="G136" s="19">
        <f t="shared" si="33"/>
        <v>161.5</v>
      </c>
      <c r="H136" s="20">
        <f t="shared" si="34"/>
        <v>109.24999999999999</v>
      </c>
      <c r="I136" s="66">
        <v>95</v>
      </c>
      <c r="J136" s="2" t="s">
        <v>4</v>
      </c>
      <c r="K136" s="23"/>
      <c r="L136" s="22">
        <f t="shared" si="35"/>
        <v>0</v>
      </c>
      <c r="M136" s="5">
        <f t="shared" si="36"/>
        <v>0</v>
      </c>
      <c r="N136" s="1"/>
      <c r="O136" s="1"/>
      <c r="P136" s="1"/>
      <c r="Q136" s="1"/>
      <c r="R136" s="1"/>
      <c r="S136" s="1"/>
      <c r="T136" s="1"/>
      <c r="U136" s="1"/>
      <c r="V136" s="1"/>
      <c r="W136" s="1"/>
      <c r="X136" s="1"/>
      <c r="Y136" s="1"/>
      <c r="Z136" s="1"/>
      <c r="AA136" s="1"/>
      <c r="AB136" s="1"/>
      <c r="AC136" s="1"/>
      <c r="AD136" s="1"/>
      <c r="AE136" s="1"/>
      <c r="AF136" s="1"/>
    </row>
    <row r="137" spans="1:32" ht="229.95" customHeight="1" x14ac:dyDescent="0.3">
      <c r="A137" s="4">
        <v>95</v>
      </c>
      <c r="B137" s="82" t="s">
        <v>773</v>
      </c>
      <c r="C137" s="83" t="s">
        <v>753</v>
      </c>
      <c r="D137" s="7" t="s">
        <v>765</v>
      </c>
      <c r="E137" s="16" t="s">
        <v>694</v>
      </c>
      <c r="F137" s="67">
        <f t="shared" si="32"/>
        <v>201.875</v>
      </c>
      <c r="G137" s="19">
        <f t="shared" si="33"/>
        <v>161.5</v>
      </c>
      <c r="H137" s="20">
        <f t="shared" si="34"/>
        <v>109.24999999999999</v>
      </c>
      <c r="I137" s="66">
        <v>95</v>
      </c>
      <c r="J137" s="2" t="s">
        <v>4</v>
      </c>
      <c r="K137" s="23"/>
      <c r="L137" s="22">
        <f t="shared" si="35"/>
        <v>0</v>
      </c>
      <c r="M137" s="5">
        <f t="shared" si="36"/>
        <v>0</v>
      </c>
      <c r="N137" s="1"/>
      <c r="O137" s="1"/>
      <c r="P137" s="1"/>
      <c r="Q137" s="1"/>
      <c r="R137" s="1"/>
      <c r="S137" s="1"/>
      <c r="T137" s="1"/>
      <c r="U137" s="1"/>
      <c r="V137" s="1"/>
      <c r="W137" s="1"/>
      <c r="X137" s="1"/>
      <c r="Y137" s="1"/>
      <c r="Z137" s="1"/>
      <c r="AA137" s="1"/>
      <c r="AB137" s="1"/>
      <c r="AC137" s="1"/>
      <c r="AD137" s="1"/>
      <c r="AE137" s="1"/>
      <c r="AF137" s="1"/>
    </row>
    <row r="138" spans="1:32" ht="229.95" customHeight="1" x14ac:dyDescent="0.3">
      <c r="A138" s="4">
        <v>96</v>
      </c>
      <c r="B138" s="82" t="s">
        <v>774</v>
      </c>
      <c r="C138" s="83" t="s">
        <v>775</v>
      </c>
      <c r="D138" s="7" t="s">
        <v>776</v>
      </c>
      <c r="E138" s="16" t="s">
        <v>694</v>
      </c>
      <c r="F138" s="67">
        <f t="shared" si="32"/>
        <v>116.875</v>
      </c>
      <c r="G138" s="19">
        <f t="shared" si="33"/>
        <v>93.5</v>
      </c>
      <c r="H138" s="20">
        <f t="shared" si="34"/>
        <v>63.249999999999993</v>
      </c>
      <c r="I138" s="66">
        <v>55</v>
      </c>
      <c r="J138" s="2" t="s">
        <v>4</v>
      </c>
      <c r="K138" s="23"/>
      <c r="L138" s="22">
        <f t="shared" si="35"/>
        <v>0</v>
      </c>
      <c r="M138" s="5">
        <f t="shared" si="36"/>
        <v>0</v>
      </c>
      <c r="N138" s="1"/>
      <c r="O138" s="1"/>
      <c r="P138" s="1"/>
      <c r="Q138" s="1"/>
      <c r="R138" s="1"/>
      <c r="S138" s="1"/>
      <c r="T138" s="1"/>
      <c r="U138" s="1"/>
      <c r="V138" s="1"/>
      <c r="W138" s="1"/>
      <c r="X138" s="1"/>
      <c r="Y138" s="1"/>
      <c r="Z138" s="1"/>
      <c r="AA138" s="1"/>
      <c r="AB138" s="1"/>
      <c r="AC138" s="1"/>
      <c r="AD138" s="1"/>
      <c r="AE138" s="1"/>
      <c r="AF138" s="1"/>
    </row>
    <row r="139" spans="1:32" ht="229.95" customHeight="1" x14ac:dyDescent="0.3">
      <c r="A139" s="4">
        <v>97</v>
      </c>
      <c r="B139" s="82" t="s">
        <v>777</v>
      </c>
      <c r="C139" s="83" t="s">
        <v>775</v>
      </c>
      <c r="D139" s="7" t="s">
        <v>776</v>
      </c>
      <c r="E139" s="16" t="s">
        <v>694</v>
      </c>
      <c r="F139" s="67">
        <f t="shared" si="32"/>
        <v>116.875</v>
      </c>
      <c r="G139" s="19">
        <f t="shared" si="33"/>
        <v>93.5</v>
      </c>
      <c r="H139" s="20">
        <f t="shared" si="34"/>
        <v>63.249999999999993</v>
      </c>
      <c r="I139" s="66">
        <v>55</v>
      </c>
      <c r="J139" s="2" t="s">
        <v>4</v>
      </c>
      <c r="K139" s="23"/>
      <c r="L139" s="22">
        <f t="shared" si="35"/>
        <v>0</v>
      </c>
      <c r="M139" s="5">
        <f t="shared" si="36"/>
        <v>0</v>
      </c>
      <c r="N139" s="1"/>
      <c r="O139" s="1"/>
      <c r="P139" s="1"/>
      <c r="Q139" s="1"/>
      <c r="R139" s="1"/>
      <c r="S139" s="1"/>
      <c r="T139" s="1"/>
      <c r="U139" s="1"/>
      <c r="V139" s="1"/>
      <c r="W139" s="1"/>
      <c r="X139" s="1"/>
      <c r="Y139" s="1"/>
      <c r="Z139" s="1"/>
      <c r="AA139" s="1"/>
      <c r="AB139" s="1"/>
      <c r="AC139" s="1"/>
      <c r="AD139" s="1"/>
      <c r="AE139" s="1"/>
      <c r="AF139" s="1"/>
    </row>
    <row r="140" spans="1:32" ht="229.95" customHeight="1" x14ac:dyDescent="0.3">
      <c r="A140" s="4">
        <v>98</v>
      </c>
      <c r="B140" s="82" t="s">
        <v>778</v>
      </c>
      <c r="C140" s="83" t="s">
        <v>775</v>
      </c>
      <c r="D140" s="7" t="s">
        <v>776</v>
      </c>
      <c r="E140" s="16" t="s">
        <v>694</v>
      </c>
      <c r="F140" s="67">
        <f t="shared" si="32"/>
        <v>116.875</v>
      </c>
      <c r="G140" s="19">
        <f t="shared" si="33"/>
        <v>93.5</v>
      </c>
      <c r="H140" s="20">
        <f t="shared" si="34"/>
        <v>63.249999999999993</v>
      </c>
      <c r="I140" s="66">
        <v>55</v>
      </c>
      <c r="J140" s="2" t="s">
        <v>4</v>
      </c>
      <c r="K140" s="23"/>
      <c r="L140" s="22">
        <f t="shared" si="35"/>
        <v>0</v>
      </c>
      <c r="M140" s="5">
        <f t="shared" si="36"/>
        <v>0</v>
      </c>
      <c r="N140" s="1"/>
      <c r="O140" s="1"/>
      <c r="P140" s="1"/>
      <c r="Q140" s="1"/>
      <c r="R140" s="1"/>
      <c r="S140" s="1"/>
      <c r="T140" s="1"/>
      <c r="U140" s="1"/>
      <c r="V140" s="1"/>
      <c r="W140" s="1"/>
      <c r="X140" s="1"/>
      <c r="Y140" s="1"/>
      <c r="Z140" s="1"/>
      <c r="AA140" s="1"/>
      <c r="AB140" s="1"/>
      <c r="AC140" s="1"/>
      <c r="AD140" s="1"/>
      <c r="AE140" s="1"/>
      <c r="AF140" s="1"/>
    </row>
    <row r="141" spans="1:32" ht="229.95" customHeight="1" x14ac:dyDescent="0.3">
      <c r="A141" s="4">
        <v>99</v>
      </c>
      <c r="B141" s="82" t="s">
        <v>779</v>
      </c>
      <c r="C141" s="83" t="s">
        <v>775</v>
      </c>
      <c r="D141" s="7" t="s">
        <v>776</v>
      </c>
      <c r="E141" s="16" t="s">
        <v>694</v>
      </c>
      <c r="F141" s="67">
        <f t="shared" si="32"/>
        <v>127.5</v>
      </c>
      <c r="G141" s="19">
        <f t="shared" si="33"/>
        <v>102</v>
      </c>
      <c r="H141" s="20">
        <f t="shared" si="34"/>
        <v>69</v>
      </c>
      <c r="I141" s="66">
        <v>60</v>
      </c>
      <c r="J141" s="2" t="s">
        <v>4</v>
      </c>
      <c r="K141" s="23"/>
      <c r="L141" s="22">
        <f t="shared" si="35"/>
        <v>0</v>
      </c>
      <c r="M141" s="5">
        <f t="shared" si="36"/>
        <v>0</v>
      </c>
      <c r="N141" s="1"/>
      <c r="O141" s="1"/>
      <c r="P141" s="1"/>
      <c r="Q141" s="1"/>
      <c r="R141" s="1"/>
      <c r="S141" s="1"/>
      <c r="T141" s="1"/>
      <c r="U141" s="1"/>
      <c r="V141" s="1"/>
      <c r="W141" s="1"/>
      <c r="X141" s="1"/>
      <c r="Y141" s="1"/>
      <c r="Z141" s="1"/>
      <c r="AA141" s="1"/>
      <c r="AB141" s="1"/>
      <c r="AC141" s="1"/>
      <c r="AD141" s="1"/>
      <c r="AE141" s="1"/>
      <c r="AF141" s="1"/>
    </row>
    <row r="142" spans="1:32" ht="229.95" customHeight="1" x14ac:dyDescent="0.3">
      <c r="A142" s="4">
        <v>100</v>
      </c>
      <c r="B142" s="82" t="s">
        <v>780</v>
      </c>
      <c r="C142" s="83" t="s">
        <v>775</v>
      </c>
      <c r="D142" s="7" t="s">
        <v>759</v>
      </c>
      <c r="E142" s="16" t="s">
        <v>694</v>
      </c>
      <c r="F142" s="67">
        <f t="shared" si="32"/>
        <v>127.5</v>
      </c>
      <c r="G142" s="19">
        <f t="shared" si="33"/>
        <v>102</v>
      </c>
      <c r="H142" s="20">
        <f t="shared" si="34"/>
        <v>69</v>
      </c>
      <c r="I142" s="66">
        <v>60</v>
      </c>
      <c r="J142" s="2" t="s">
        <v>4</v>
      </c>
      <c r="K142" s="23"/>
      <c r="L142" s="22">
        <f t="shared" si="35"/>
        <v>0</v>
      </c>
      <c r="M142" s="5">
        <f t="shared" si="36"/>
        <v>0</v>
      </c>
      <c r="N142" s="1"/>
      <c r="O142" s="1"/>
      <c r="P142" s="1"/>
      <c r="Q142" s="1"/>
      <c r="R142" s="1"/>
      <c r="S142" s="1"/>
      <c r="T142" s="1"/>
      <c r="U142" s="1"/>
      <c r="V142" s="1"/>
      <c r="W142" s="1"/>
      <c r="X142" s="1"/>
      <c r="Y142" s="1"/>
      <c r="Z142" s="1"/>
      <c r="AA142" s="1"/>
      <c r="AB142" s="1"/>
      <c r="AC142" s="1"/>
      <c r="AD142" s="1"/>
      <c r="AE142" s="1"/>
      <c r="AF142" s="1"/>
    </row>
    <row r="143" spans="1:32" ht="229.95" customHeight="1" x14ac:dyDescent="0.3">
      <c r="A143" s="4">
        <v>101</v>
      </c>
      <c r="B143" s="82" t="s">
        <v>781</v>
      </c>
      <c r="C143" s="83" t="s">
        <v>775</v>
      </c>
      <c r="D143" s="7" t="s">
        <v>759</v>
      </c>
      <c r="E143" s="16" t="s">
        <v>694</v>
      </c>
      <c r="F143" s="67">
        <f t="shared" si="32"/>
        <v>138.125</v>
      </c>
      <c r="G143" s="19">
        <f t="shared" si="33"/>
        <v>110.5</v>
      </c>
      <c r="H143" s="20">
        <f t="shared" si="34"/>
        <v>74.75</v>
      </c>
      <c r="I143" s="66">
        <v>65</v>
      </c>
      <c r="J143" s="2" t="s">
        <v>4</v>
      </c>
      <c r="K143" s="23"/>
      <c r="L143" s="22">
        <f t="shared" si="35"/>
        <v>0</v>
      </c>
      <c r="M143" s="5">
        <f t="shared" si="36"/>
        <v>0</v>
      </c>
      <c r="N143" s="1"/>
      <c r="O143" s="1"/>
      <c r="P143" s="1"/>
      <c r="Q143" s="1"/>
      <c r="R143" s="1"/>
      <c r="S143" s="1"/>
      <c r="T143" s="1"/>
      <c r="U143" s="1"/>
      <c r="V143" s="1"/>
      <c r="W143" s="1"/>
      <c r="X143" s="1"/>
      <c r="Y143" s="1"/>
      <c r="Z143" s="1"/>
      <c r="AA143" s="1"/>
      <c r="AB143" s="1"/>
      <c r="AC143" s="1"/>
      <c r="AD143" s="1"/>
      <c r="AE143" s="1"/>
      <c r="AF143" s="1"/>
    </row>
    <row r="144" spans="1:32" ht="229.95" customHeight="1" x14ac:dyDescent="0.3">
      <c r="A144" s="4">
        <v>102</v>
      </c>
      <c r="B144" s="82" t="s">
        <v>782</v>
      </c>
      <c r="C144" s="83" t="s">
        <v>775</v>
      </c>
      <c r="D144" s="7" t="s">
        <v>759</v>
      </c>
      <c r="E144" s="16" t="s">
        <v>694</v>
      </c>
      <c r="F144" s="67">
        <f t="shared" si="32"/>
        <v>138.125</v>
      </c>
      <c r="G144" s="19">
        <f t="shared" si="33"/>
        <v>110.5</v>
      </c>
      <c r="H144" s="20">
        <f t="shared" si="34"/>
        <v>74.75</v>
      </c>
      <c r="I144" s="66">
        <v>65</v>
      </c>
      <c r="J144" s="2" t="s">
        <v>4</v>
      </c>
      <c r="K144" s="23"/>
      <c r="L144" s="22">
        <f t="shared" si="35"/>
        <v>0</v>
      </c>
      <c r="M144" s="5">
        <f t="shared" si="36"/>
        <v>0</v>
      </c>
      <c r="N144" s="1"/>
      <c r="O144" s="1"/>
      <c r="P144" s="1"/>
      <c r="Q144" s="1"/>
      <c r="R144" s="1"/>
      <c r="S144" s="1"/>
      <c r="T144" s="1"/>
      <c r="U144" s="1"/>
      <c r="V144" s="1"/>
      <c r="W144" s="1"/>
      <c r="X144" s="1"/>
      <c r="Y144" s="1"/>
      <c r="Z144" s="1"/>
      <c r="AA144" s="1"/>
      <c r="AB144" s="1"/>
      <c r="AC144" s="1"/>
      <c r="AD144" s="1"/>
      <c r="AE144" s="1"/>
      <c r="AF144" s="1"/>
    </row>
    <row r="145" spans="1:32" ht="229.95" customHeight="1" x14ac:dyDescent="0.3">
      <c r="A145" s="4">
        <v>103</v>
      </c>
      <c r="B145" s="82" t="s">
        <v>783</v>
      </c>
      <c r="C145" s="83" t="s">
        <v>775</v>
      </c>
      <c r="D145" s="7" t="s">
        <v>759</v>
      </c>
      <c r="E145" s="16" t="s">
        <v>694</v>
      </c>
      <c r="F145" s="67">
        <f t="shared" si="32"/>
        <v>148.75</v>
      </c>
      <c r="G145" s="19">
        <f t="shared" si="33"/>
        <v>119</v>
      </c>
      <c r="H145" s="20">
        <f t="shared" si="34"/>
        <v>80.5</v>
      </c>
      <c r="I145" s="66">
        <v>70</v>
      </c>
      <c r="J145" s="2" t="s">
        <v>4</v>
      </c>
      <c r="K145" s="23"/>
      <c r="L145" s="22">
        <f t="shared" si="35"/>
        <v>0</v>
      </c>
      <c r="M145" s="5">
        <f t="shared" si="36"/>
        <v>0</v>
      </c>
      <c r="N145" s="1"/>
      <c r="O145" s="1"/>
      <c r="P145" s="1"/>
      <c r="Q145" s="1"/>
      <c r="R145" s="1"/>
      <c r="S145" s="1"/>
      <c r="T145" s="1"/>
      <c r="U145" s="1"/>
      <c r="V145" s="1"/>
      <c r="W145" s="1"/>
      <c r="X145" s="1"/>
      <c r="Y145" s="1"/>
      <c r="Z145" s="1"/>
      <c r="AA145" s="1"/>
      <c r="AB145" s="1"/>
      <c r="AC145" s="1"/>
      <c r="AD145" s="1"/>
      <c r="AE145" s="1"/>
      <c r="AF145" s="1"/>
    </row>
    <row r="146" spans="1:32" ht="229.95" customHeight="1" x14ac:dyDescent="0.3">
      <c r="A146" s="4">
        <v>104</v>
      </c>
      <c r="B146" s="82" t="s">
        <v>784</v>
      </c>
      <c r="C146" s="83" t="s">
        <v>775</v>
      </c>
      <c r="D146" s="7" t="s">
        <v>759</v>
      </c>
      <c r="E146" s="16" t="s">
        <v>694</v>
      </c>
      <c r="F146" s="67">
        <f t="shared" si="32"/>
        <v>148.75</v>
      </c>
      <c r="G146" s="19">
        <f t="shared" si="33"/>
        <v>119</v>
      </c>
      <c r="H146" s="20">
        <f t="shared" si="34"/>
        <v>80.5</v>
      </c>
      <c r="I146" s="66">
        <v>70</v>
      </c>
      <c r="J146" s="2" t="s">
        <v>4</v>
      </c>
      <c r="K146" s="23"/>
      <c r="L146" s="22">
        <f t="shared" si="35"/>
        <v>0</v>
      </c>
      <c r="M146" s="5">
        <f>SUM(I146*K146)</f>
        <v>0</v>
      </c>
      <c r="N146" s="1"/>
      <c r="O146" s="1"/>
      <c r="P146" s="1"/>
      <c r="Q146" s="1"/>
      <c r="R146" s="1"/>
      <c r="S146" s="1"/>
      <c r="T146" s="1"/>
      <c r="U146" s="1"/>
      <c r="V146" s="1"/>
      <c r="W146" s="1"/>
      <c r="X146" s="1"/>
      <c r="Y146" s="1"/>
      <c r="Z146" s="1"/>
      <c r="AA146" s="1"/>
      <c r="AB146" s="1"/>
      <c r="AC146" s="1"/>
      <c r="AD146" s="1"/>
      <c r="AE146" s="1"/>
      <c r="AF146" s="1"/>
    </row>
    <row r="147" spans="1:32" ht="229.95" customHeight="1" x14ac:dyDescent="0.3">
      <c r="A147" s="4">
        <v>105</v>
      </c>
      <c r="B147" s="82" t="s">
        <v>785</v>
      </c>
      <c r="C147" s="83" t="s">
        <v>775</v>
      </c>
      <c r="D147" s="7" t="s">
        <v>759</v>
      </c>
      <c r="E147" s="16" t="s">
        <v>694</v>
      </c>
      <c r="F147" s="67">
        <f t="shared" si="32"/>
        <v>159.375</v>
      </c>
      <c r="G147" s="19">
        <f t="shared" si="33"/>
        <v>127.5</v>
      </c>
      <c r="H147" s="20">
        <f t="shared" si="34"/>
        <v>86.25</v>
      </c>
      <c r="I147" s="66">
        <v>75</v>
      </c>
      <c r="J147" s="2" t="s">
        <v>4</v>
      </c>
      <c r="K147" s="23"/>
      <c r="L147" s="22">
        <f t="shared" si="35"/>
        <v>0</v>
      </c>
      <c r="M147" s="5">
        <f>SUM(I147*K147)</f>
        <v>0</v>
      </c>
      <c r="N147" s="1"/>
      <c r="O147" s="1"/>
      <c r="P147" s="1"/>
      <c r="Q147" s="1"/>
      <c r="R147" s="1"/>
      <c r="S147" s="1"/>
      <c r="T147" s="1"/>
      <c r="U147" s="1"/>
      <c r="V147" s="1"/>
      <c r="W147" s="1"/>
      <c r="X147" s="1"/>
      <c r="Y147" s="1"/>
      <c r="Z147" s="1"/>
      <c r="AA147" s="1"/>
      <c r="AB147" s="1"/>
      <c r="AC147" s="1"/>
      <c r="AD147" s="1"/>
      <c r="AE147" s="1"/>
      <c r="AF147" s="1"/>
    </row>
    <row r="148" spans="1:32" ht="229.95" customHeight="1" x14ac:dyDescent="0.3">
      <c r="A148" s="4">
        <v>106</v>
      </c>
      <c r="B148" s="82" t="s">
        <v>786</v>
      </c>
      <c r="C148" s="83" t="s">
        <v>775</v>
      </c>
      <c r="D148" s="7" t="s">
        <v>759</v>
      </c>
      <c r="E148" s="16" t="s">
        <v>694</v>
      </c>
      <c r="F148" s="67">
        <f t="shared" si="32"/>
        <v>159.375</v>
      </c>
      <c r="G148" s="19">
        <f t="shared" si="33"/>
        <v>127.5</v>
      </c>
      <c r="H148" s="20">
        <f t="shared" si="34"/>
        <v>86.25</v>
      </c>
      <c r="I148" s="66">
        <v>75</v>
      </c>
      <c r="J148" s="2" t="s">
        <v>4</v>
      </c>
      <c r="K148" s="23"/>
      <c r="L148" s="22">
        <f t="shared" si="35"/>
        <v>0</v>
      </c>
      <c r="M148" s="5">
        <f t="shared" ref="M148:M150" si="37">SUM(I148*K148)</f>
        <v>0</v>
      </c>
      <c r="N148" s="1"/>
      <c r="O148" s="1"/>
      <c r="P148" s="1"/>
      <c r="Q148" s="1"/>
      <c r="R148" s="1"/>
      <c r="S148" s="1"/>
      <c r="T148" s="1"/>
      <c r="U148" s="1"/>
      <c r="V148" s="1"/>
      <c r="W148" s="1"/>
      <c r="X148" s="1"/>
      <c r="Y148" s="1"/>
      <c r="Z148" s="1"/>
      <c r="AA148" s="1"/>
      <c r="AB148" s="1"/>
      <c r="AC148" s="1"/>
      <c r="AD148" s="1"/>
      <c r="AE148" s="1"/>
      <c r="AF148" s="1"/>
    </row>
    <row r="149" spans="1:32" ht="229.95" customHeight="1" x14ac:dyDescent="0.3">
      <c r="A149" s="4">
        <v>107</v>
      </c>
      <c r="B149" s="82" t="s">
        <v>787</v>
      </c>
      <c r="C149" s="83" t="s">
        <v>775</v>
      </c>
      <c r="D149" s="7" t="s">
        <v>759</v>
      </c>
      <c r="E149" s="16" t="s">
        <v>694</v>
      </c>
      <c r="F149" s="67">
        <f t="shared" si="32"/>
        <v>170</v>
      </c>
      <c r="G149" s="19">
        <f t="shared" si="33"/>
        <v>136</v>
      </c>
      <c r="H149" s="20">
        <f t="shared" si="34"/>
        <v>92</v>
      </c>
      <c r="I149" s="66">
        <v>80</v>
      </c>
      <c r="J149" s="2" t="s">
        <v>4</v>
      </c>
      <c r="K149" s="23"/>
      <c r="L149" s="22">
        <f t="shared" si="35"/>
        <v>0</v>
      </c>
      <c r="M149" s="5">
        <f t="shared" si="37"/>
        <v>0</v>
      </c>
      <c r="N149" s="1"/>
      <c r="O149" s="1"/>
      <c r="P149" s="1"/>
      <c r="Q149" s="1"/>
      <c r="R149" s="1"/>
      <c r="S149" s="1"/>
      <c r="T149" s="1"/>
      <c r="U149" s="1"/>
      <c r="V149" s="1"/>
      <c r="W149" s="1"/>
      <c r="X149" s="1"/>
      <c r="Y149" s="1"/>
      <c r="Z149" s="1"/>
      <c r="AA149" s="1"/>
      <c r="AB149" s="1"/>
      <c r="AC149" s="1"/>
      <c r="AD149" s="1"/>
      <c r="AE149" s="1"/>
      <c r="AF149" s="1"/>
    </row>
    <row r="150" spans="1:32" ht="229.95" customHeight="1" x14ac:dyDescent="0.3">
      <c r="A150" s="4">
        <v>108</v>
      </c>
      <c r="B150" s="82" t="s">
        <v>788</v>
      </c>
      <c r="C150" s="83" t="s">
        <v>775</v>
      </c>
      <c r="D150" s="7" t="s">
        <v>759</v>
      </c>
      <c r="E150" s="16" t="s">
        <v>694</v>
      </c>
      <c r="F150" s="67">
        <f t="shared" si="32"/>
        <v>170</v>
      </c>
      <c r="G150" s="19">
        <f t="shared" si="33"/>
        <v>136</v>
      </c>
      <c r="H150" s="20">
        <f t="shared" si="34"/>
        <v>92</v>
      </c>
      <c r="I150" s="66">
        <v>80</v>
      </c>
      <c r="J150" s="2" t="s">
        <v>4</v>
      </c>
      <c r="K150" s="23"/>
      <c r="L150" s="22">
        <f t="shared" si="35"/>
        <v>0</v>
      </c>
      <c r="M150" s="5">
        <f t="shared" si="37"/>
        <v>0</v>
      </c>
      <c r="N150" s="1"/>
      <c r="O150" s="1"/>
      <c r="P150" s="1"/>
      <c r="Q150" s="1"/>
      <c r="R150" s="1"/>
      <c r="S150" s="1"/>
      <c r="T150" s="1"/>
      <c r="U150" s="1"/>
      <c r="V150" s="1"/>
      <c r="W150" s="1"/>
      <c r="X150" s="1"/>
      <c r="Y150" s="1"/>
      <c r="Z150" s="1"/>
      <c r="AA150" s="1"/>
      <c r="AB150" s="1"/>
      <c r="AC150" s="1"/>
      <c r="AD150" s="1"/>
      <c r="AE150" s="1"/>
      <c r="AF150" s="1"/>
    </row>
    <row r="151" spans="1:32" ht="229.95" customHeight="1" x14ac:dyDescent="0.3">
      <c r="A151" s="4">
        <v>109</v>
      </c>
      <c r="B151" s="82" t="s">
        <v>789</v>
      </c>
      <c r="C151" s="83" t="s">
        <v>775</v>
      </c>
      <c r="D151" s="7" t="s">
        <v>765</v>
      </c>
      <c r="E151" s="16" t="s">
        <v>694</v>
      </c>
      <c r="F151" s="67">
        <f t="shared" si="32"/>
        <v>180.625</v>
      </c>
      <c r="G151" s="19">
        <f t="shared" si="33"/>
        <v>144.5</v>
      </c>
      <c r="H151" s="20">
        <f t="shared" si="34"/>
        <v>97.749999999999986</v>
      </c>
      <c r="I151" s="66">
        <v>85</v>
      </c>
      <c r="J151" s="2" t="s">
        <v>4</v>
      </c>
      <c r="K151" s="23"/>
      <c r="L151" s="22">
        <f t="shared" si="35"/>
        <v>0</v>
      </c>
      <c r="M151" s="5">
        <f>SUM(I151*K151)</f>
        <v>0</v>
      </c>
      <c r="N151" s="1"/>
      <c r="O151" s="1"/>
      <c r="P151" s="1"/>
      <c r="Q151" s="1"/>
      <c r="R151" s="1"/>
      <c r="S151" s="1"/>
      <c r="T151" s="1"/>
      <c r="U151" s="1"/>
      <c r="V151" s="1"/>
      <c r="W151" s="1"/>
      <c r="X151" s="1"/>
      <c r="Y151" s="1"/>
      <c r="Z151" s="1"/>
      <c r="AA151" s="1"/>
      <c r="AB151" s="1"/>
      <c r="AC151" s="1"/>
      <c r="AD151" s="1"/>
      <c r="AE151" s="1"/>
      <c r="AF151" s="1"/>
    </row>
    <row r="152" spans="1:32" ht="229.95" customHeight="1" x14ac:dyDescent="0.3">
      <c r="A152" s="4">
        <v>110</v>
      </c>
      <c r="B152" s="82" t="s">
        <v>790</v>
      </c>
      <c r="C152" s="83" t="s">
        <v>775</v>
      </c>
      <c r="D152" s="7" t="s">
        <v>765</v>
      </c>
      <c r="E152" s="16" t="s">
        <v>694</v>
      </c>
      <c r="F152" s="67">
        <f t="shared" si="32"/>
        <v>180.625</v>
      </c>
      <c r="G152" s="19">
        <f t="shared" si="33"/>
        <v>144.5</v>
      </c>
      <c r="H152" s="20">
        <f t="shared" si="34"/>
        <v>97.749999999999986</v>
      </c>
      <c r="I152" s="66">
        <v>85</v>
      </c>
      <c r="J152" s="2" t="s">
        <v>4</v>
      </c>
      <c r="K152" s="23"/>
      <c r="L152" s="22">
        <f t="shared" si="35"/>
        <v>0</v>
      </c>
      <c r="M152" s="5">
        <f>SUM(I152*K152)</f>
        <v>0</v>
      </c>
      <c r="N152" s="1"/>
      <c r="O152" s="1"/>
      <c r="P152" s="1"/>
      <c r="Q152" s="1"/>
      <c r="R152" s="1"/>
      <c r="S152" s="1"/>
      <c r="T152" s="1"/>
      <c r="U152" s="1"/>
      <c r="V152" s="1"/>
      <c r="W152" s="1"/>
      <c r="X152" s="1"/>
      <c r="Y152" s="1"/>
      <c r="Z152" s="1"/>
      <c r="AA152" s="1"/>
      <c r="AB152" s="1"/>
      <c r="AC152" s="1"/>
      <c r="AD152" s="1"/>
      <c r="AE152" s="1"/>
      <c r="AF152" s="1"/>
    </row>
    <row r="153" spans="1:32" ht="229.95" customHeight="1" x14ac:dyDescent="0.3">
      <c r="A153" s="4">
        <v>111</v>
      </c>
      <c r="B153" s="82" t="s">
        <v>791</v>
      </c>
      <c r="C153" s="83" t="s">
        <v>775</v>
      </c>
      <c r="D153" s="7" t="s">
        <v>765</v>
      </c>
      <c r="E153" s="16" t="s">
        <v>694</v>
      </c>
      <c r="F153" s="67">
        <f t="shared" si="32"/>
        <v>191.25</v>
      </c>
      <c r="G153" s="19">
        <f t="shared" si="33"/>
        <v>153</v>
      </c>
      <c r="H153" s="20">
        <f t="shared" si="34"/>
        <v>103.49999999999999</v>
      </c>
      <c r="I153" s="66">
        <v>90</v>
      </c>
      <c r="J153" s="2" t="s">
        <v>4</v>
      </c>
      <c r="K153" s="23"/>
      <c r="L153" s="22">
        <f t="shared" si="35"/>
        <v>0</v>
      </c>
      <c r="M153" s="5">
        <f t="shared" si="36"/>
        <v>0</v>
      </c>
      <c r="N153" s="1"/>
      <c r="O153" s="1"/>
      <c r="P153" s="1"/>
      <c r="Q153" s="1"/>
      <c r="R153" s="1"/>
      <c r="S153" s="1"/>
      <c r="T153" s="1"/>
      <c r="U153" s="1"/>
      <c r="V153" s="1"/>
      <c r="W153" s="1"/>
      <c r="X153" s="1"/>
      <c r="Y153" s="1"/>
      <c r="Z153" s="1"/>
      <c r="AA153" s="1"/>
      <c r="AB153" s="1"/>
      <c r="AC153" s="1"/>
      <c r="AD153" s="1"/>
      <c r="AE153" s="1"/>
      <c r="AF153" s="1"/>
    </row>
    <row r="154" spans="1:32" ht="229.95" customHeight="1" x14ac:dyDescent="0.3">
      <c r="A154" s="4">
        <v>112</v>
      </c>
      <c r="B154" s="82" t="s">
        <v>792</v>
      </c>
      <c r="C154" s="83" t="s">
        <v>775</v>
      </c>
      <c r="D154" s="7" t="s">
        <v>765</v>
      </c>
      <c r="E154" s="16" t="s">
        <v>694</v>
      </c>
      <c r="F154" s="67">
        <f t="shared" si="32"/>
        <v>191.25</v>
      </c>
      <c r="G154" s="19">
        <f t="shared" si="33"/>
        <v>153</v>
      </c>
      <c r="H154" s="20">
        <f t="shared" si="34"/>
        <v>103.49999999999999</v>
      </c>
      <c r="I154" s="66">
        <v>90</v>
      </c>
      <c r="J154" s="2" t="s">
        <v>4</v>
      </c>
      <c r="K154" s="23"/>
      <c r="L154" s="22">
        <f t="shared" si="35"/>
        <v>0</v>
      </c>
      <c r="M154" s="5">
        <f t="shared" si="36"/>
        <v>0</v>
      </c>
      <c r="N154" s="1"/>
      <c r="O154" s="1"/>
      <c r="P154" s="1"/>
      <c r="Q154" s="1"/>
      <c r="R154" s="1"/>
      <c r="S154" s="1"/>
      <c r="T154" s="1"/>
      <c r="U154" s="1"/>
      <c r="V154" s="1"/>
      <c r="W154" s="1"/>
      <c r="X154" s="1"/>
      <c r="Y154" s="1"/>
      <c r="Z154" s="1"/>
      <c r="AA154" s="1"/>
      <c r="AB154" s="1"/>
      <c r="AC154" s="1"/>
      <c r="AD154" s="1"/>
      <c r="AE154" s="1"/>
      <c r="AF154" s="1"/>
    </row>
    <row r="155" spans="1:32" ht="229.95" customHeight="1" x14ac:dyDescent="0.3">
      <c r="A155" s="4">
        <v>113</v>
      </c>
      <c r="B155" s="82" t="s">
        <v>793</v>
      </c>
      <c r="C155" s="83" t="s">
        <v>775</v>
      </c>
      <c r="D155" s="7" t="s">
        <v>765</v>
      </c>
      <c r="E155" s="16" t="s">
        <v>694</v>
      </c>
      <c r="F155" s="67">
        <f t="shared" si="32"/>
        <v>201.875</v>
      </c>
      <c r="G155" s="19">
        <f t="shared" si="33"/>
        <v>161.5</v>
      </c>
      <c r="H155" s="20">
        <f t="shared" si="34"/>
        <v>109.24999999999999</v>
      </c>
      <c r="I155" s="66">
        <v>95</v>
      </c>
      <c r="J155" s="2" t="s">
        <v>4</v>
      </c>
      <c r="K155" s="23"/>
      <c r="L155" s="22">
        <f t="shared" si="35"/>
        <v>0</v>
      </c>
      <c r="M155" s="5">
        <f t="shared" si="36"/>
        <v>0</v>
      </c>
      <c r="N155" s="1"/>
      <c r="O155" s="1"/>
      <c r="P155" s="1"/>
      <c r="Q155" s="1"/>
      <c r="R155" s="1"/>
      <c r="S155" s="1"/>
      <c r="T155" s="1"/>
      <c r="U155" s="1"/>
      <c r="V155" s="1"/>
      <c r="W155" s="1"/>
      <c r="X155" s="1"/>
      <c r="Y155" s="1"/>
      <c r="Z155" s="1"/>
      <c r="AA155" s="1"/>
      <c r="AB155" s="1"/>
      <c r="AC155" s="1"/>
      <c r="AD155" s="1"/>
      <c r="AE155" s="1"/>
      <c r="AF155" s="1"/>
    </row>
    <row r="156" spans="1:32" ht="229.95" customHeight="1" x14ac:dyDescent="0.3">
      <c r="A156" s="4">
        <v>114</v>
      </c>
      <c r="B156" s="82" t="s">
        <v>794</v>
      </c>
      <c r="C156" s="83" t="s">
        <v>775</v>
      </c>
      <c r="D156" s="7" t="s">
        <v>765</v>
      </c>
      <c r="E156" s="16" t="s">
        <v>694</v>
      </c>
      <c r="F156" s="67">
        <f t="shared" si="32"/>
        <v>201.875</v>
      </c>
      <c r="G156" s="19">
        <f t="shared" si="33"/>
        <v>161.5</v>
      </c>
      <c r="H156" s="20">
        <f t="shared" si="34"/>
        <v>109.24999999999999</v>
      </c>
      <c r="I156" s="66">
        <v>95</v>
      </c>
      <c r="J156" s="2" t="s">
        <v>4</v>
      </c>
      <c r="K156" s="23"/>
      <c r="L156" s="22">
        <f t="shared" si="35"/>
        <v>0</v>
      </c>
      <c r="M156" s="5">
        <f t="shared" si="36"/>
        <v>0</v>
      </c>
      <c r="N156" s="1"/>
      <c r="O156" s="1"/>
      <c r="P156" s="1"/>
      <c r="Q156" s="1"/>
      <c r="R156" s="1"/>
      <c r="S156" s="1"/>
      <c r="T156" s="1"/>
      <c r="U156" s="1"/>
      <c r="V156" s="1"/>
      <c r="W156" s="1"/>
      <c r="X156" s="1"/>
      <c r="Y156" s="1"/>
      <c r="Z156" s="1"/>
      <c r="AA156" s="1"/>
      <c r="AB156" s="1"/>
      <c r="AC156" s="1"/>
      <c r="AD156" s="1"/>
      <c r="AE156" s="1"/>
      <c r="AF156" s="1"/>
    </row>
    <row r="157" spans="1:32" ht="229.95" customHeight="1" x14ac:dyDescent="0.3">
      <c r="A157" s="4">
        <v>115</v>
      </c>
      <c r="B157" s="82" t="s">
        <v>795</v>
      </c>
      <c r="C157" s="83" t="s">
        <v>796</v>
      </c>
      <c r="D157" s="7" t="s">
        <v>797</v>
      </c>
      <c r="E157" s="16" t="s">
        <v>798</v>
      </c>
      <c r="F157" s="67">
        <f t="shared" si="32"/>
        <v>150.875</v>
      </c>
      <c r="G157" s="19">
        <f t="shared" si="33"/>
        <v>120.7</v>
      </c>
      <c r="H157" s="20">
        <f t="shared" si="34"/>
        <v>81.649999999999991</v>
      </c>
      <c r="I157" s="66">
        <v>71</v>
      </c>
      <c r="J157" s="2" t="s">
        <v>4</v>
      </c>
      <c r="K157" s="23"/>
      <c r="L157" s="22">
        <f t="shared" si="35"/>
        <v>0</v>
      </c>
      <c r="M157" s="5">
        <f t="shared" si="36"/>
        <v>0</v>
      </c>
      <c r="N157" s="1"/>
      <c r="O157" s="1"/>
      <c r="P157" s="1"/>
      <c r="Q157" s="1"/>
      <c r="R157" s="1"/>
      <c r="S157" s="1"/>
      <c r="T157" s="1"/>
      <c r="U157" s="1"/>
      <c r="V157" s="1"/>
      <c r="W157" s="1"/>
      <c r="X157" s="1"/>
      <c r="Y157" s="1"/>
      <c r="Z157" s="1"/>
      <c r="AA157" s="1"/>
      <c r="AB157" s="1"/>
      <c r="AC157" s="1"/>
      <c r="AD157" s="1"/>
      <c r="AE157" s="1"/>
      <c r="AF157" s="1"/>
    </row>
    <row r="158" spans="1:32" ht="229.95" customHeight="1" x14ac:dyDescent="0.3">
      <c r="A158" s="4">
        <v>116</v>
      </c>
      <c r="B158" s="82" t="s">
        <v>799</v>
      </c>
      <c r="C158" s="83" t="s">
        <v>796</v>
      </c>
      <c r="D158" s="7" t="s">
        <v>797</v>
      </c>
      <c r="E158" s="16" t="s">
        <v>798</v>
      </c>
      <c r="F158" s="67">
        <f t="shared" si="32"/>
        <v>182.75</v>
      </c>
      <c r="G158" s="19">
        <f t="shared" si="33"/>
        <v>146.19999999999999</v>
      </c>
      <c r="H158" s="20">
        <f t="shared" si="34"/>
        <v>98.899999999999991</v>
      </c>
      <c r="I158" s="66">
        <v>86</v>
      </c>
      <c r="J158" s="2" t="s">
        <v>4</v>
      </c>
      <c r="K158" s="23"/>
      <c r="L158" s="22">
        <f t="shared" si="35"/>
        <v>0</v>
      </c>
      <c r="M158" s="5">
        <f t="shared" si="36"/>
        <v>0</v>
      </c>
      <c r="N158" s="1"/>
      <c r="O158" s="1"/>
      <c r="P158" s="1"/>
      <c r="Q158" s="1"/>
      <c r="R158" s="1"/>
      <c r="S158" s="1"/>
      <c r="T158" s="1"/>
      <c r="U158" s="1"/>
      <c r="V158" s="1"/>
      <c r="W158" s="1"/>
      <c r="X158" s="1"/>
      <c r="Y158" s="1"/>
      <c r="Z158" s="1"/>
      <c r="AA158" s="1"/>
      <c r="AB158" s="1"/>
      <c r="AC158" s="1"/>
      <c r="AD158" s="1"/>
      <c r="AE158" s="1"/>
      <c r="AF158" s="1"/>
    </row>
    <row r="159" spans="1:32" ht="229.95" customHeight="1" x14ac:dyDescent="0.3">
      <c r="A159" s="4">
        <v>117</v>
      </c>
      <c r="B159" s="82" t="s">
        <v>800</v>
      </c>
      <c r="C159" s="83" t="s">
        <v>796</v>
      </c>
      <c r="D159" s="7" t="s">
        <v>797</v>
      </c>
      <c r="E159" s="16" t="s">
        <v>798</v>
      </c>
      <c r="F159" s="67">
        <f t="shared" si="32"/>
        <v>233.75</v>
      </c>
      <c r="G159" s="19">
        <f t="shared" si="33"/>
        <v>187</v>
      </c>
      <c r="H159" s="20">
        <f t="shared" si="34"/>
        <v>126.49999999999999</v>
      </c>
      <c r="I159" s="66">
        <v>110</v>
      </c>
      <c r="J159" s="2" t="s">
        <v>4</v>
      </c>
      <c r="K159" s="23"/>
      <c r="L159" s="22">
        <f t="shared" si="35"/>
        <v>0</v>
      </c>
      <c r="M159" s="5">
        <f t="shared" si="36"/>
        <v>0</v>
      </c>
      <c r="N159" s="1"/>
      <c r="O159" s="1"/>
      <c r="P159" s="1"/>
      <c r="Q159" s="1"/>
      <c r="R159" s="1"/>
      <c r="S159" s="1"/>
      <c r="T159" s="1"/>
      <c r="U159" s="1"/>
      <c r="V159" s="1"/>
      <c r="W159" s="1"/>
      <c r="X159" s="1"/>
      <c r="Y159" s="1"/>
      <c r="Z159" s="1"/>
      <c r="AA159" s="1"/>
      <c r="AB159" s="1"/>
      <c r="AC159" s="1"/>
      <c r="AD159" s="1"/>
      <c r="AE159" s="1"/>
      <c r="AF159" s="1"/>
    </row>
    <row r="160" spans="1:32" ht="229.95" customHeight="1" x14ac:dyDescent="0.3">
      <c r="A160" s="4">
        <v>118</v>
      </c>
      <c r="B160" s="82" t="s">
        <v>801</v>
      </c>
      <c r="C160" s="83" t="s">
        <v>796</v>
      </c>
      <c r="D160" s="7" t="s">
        <v>797</v>
      </c>
      <c r="E160" s="16" t="s">
        <v>798</v>
      </c>
      <c r="F160" s="67">
        <f t="shared" si="32"/>
        <v>284.75</v>
      </c>
      <c r="G160" s="19">
        <f t="shared" si="33"/>
        <v>227.79999999999998</v>
      </c>
      <c r="H160" s="20">
        <f t="shared" si="34"/>
        <v>154.1</v>
      </c>
      <c r="I160" s="66">
        <v>134</v>
      </c>
      <c r="J160" s="2" t="s">
        <v>4</v>
      </c>
      <c r="K160" s="23"/>
      <c r="L160" s="22">
        <f t="shared" si="35"/>
        <v>0</v>
      </c>
      <c r="M160" s="5">
        <f t="shared" si="36"/>
        <v>0</v>
      </c>
      <c r="N160" s="1"/>
      <c r="O160" s="1"/>
      <c r="P160" s="1"/>
      <c r="Q160" s="1"/>
      <c r="R160" s="1"/>
      <c r="S160" s="1"/>
      <c r="T160" s="1"/>
      <c r="U160" s="1"/>
      <c r="V160" s="1"/>
      <c r="W160" s="1"/>
      <c r="X160" s="1"/>
      <c r="Y160" s="1"/>
      <c r="Z160" s="1"/>
      <c r="AA160" s="1"/>
      <c r="AB160" s="1"/>
      <c r="AC160" s="1"/>
      <c r="AD160" s="1"/>
      <c r="AE160" s="1"/>
      <c r="AF160" s="1"/>
    </row>
    <row r="161" spans="1:32" ht="229.95" customHeight="1" x14ac:dyDescent="0.3">
      <c r="A161" s="4">
        <v>119</v>
      </c>
      <c r="B161" s="82" t="s">
        <v>802</v>
      </c>
      <c r="C161" s="83" t="s">
        <v>796</v>
      </c>
      <c r="D161" s="7" t="s">
        <v>797</v>
      </c>
      <c r="E161" s="16" t="s">
        <v>798</v>
      </c>
      <c r="F161" s="67">
        <f t="shared" si="32"/>
        <v>335.74999999999994</v>
      </c>
      <c r="G161" s="19">
        <f t="shared" si="33"/>
        <v>268.59999999999997</v>
      </c>
      <c r="H161" s="20">
        <f t="shared" si="34"/>
        <v>181.7</v>
      </c>
      <c r="I161" s="66">
        <v>158</v>
      </c>
      <c r="J161" s="2" t="s">
        <v>4</v>
      </c>
      <c r="K161" s="23"/>
      <c r="L161" s="22">
        <f t="shared" si="35"/>
        <v>0</v>
      </c>
      <c r="M161" s="5">
        <f t="shared" si="36"/>
        <v>0</v>
      </c>
      <c r="N161" s="1"/>
      <c r="O161" s="1"/>
      <c r="P161" s="1"/>
      <c r="Q161" s="1"/>
      <c r="R161" s="1"/>
      <c r="S161" s="1"/>
      <c r="T161" s="1"/>
      <c r="U161" s="1"/>
      <c r="V161" s="1"/>
      <c r="W161" s="1"/>
      <c r="X161" s="1"/>
      <c r="Y161" s="1"/>
      <c r="Z161" s="1"/>
      <c r="AA161" s="1"/>
      <c r="AB161" s="1"/>
      <c r="AC161" s="1"/>
      <c r="AD161" s="1"/>
      <c r="AE161" s="1"/>
      <c r="AF161" s="1"/>
    </row>
    <row r="162" spans="1:32" ht="229.95" customHeight="1" x14ac:dyDescent="0.3">
      <c r="A162" s="4">
        <v>120</v>
      </c>
      <c r="B162" s="82" t="s">
        <v>803</v>
      </c>
      <c r="C162" s="83" t="s">
        <v>796</v>
      </c>
      <c r="D162" s="7" t="s">
        <v>797</v>
      </c>
      <c r="E162" s="16" t="s">
        <v>798</v>
      </c>
      <c r="F162" s="67">
        <f t="shared" si="32"/>
        <v>386.75</v>
      </c>
      <c r="G162" s="19">
        <f t="shared" si="33"/>
        <v>309.39999999999998</v>
      </c>
      <c r="H162" s="20">
        <f t="shared" si="34"/>
        <v>209.29999999999998</v>
      </c>
      <c r="I162" s="66">
        <v>182</v>
      </c>
      <c r="J162" s="2" t="s">
        <v>4</v>
      </c>
      <c r="K162" s="23"/>
      <c r="L162" s="22">
        <f t="shared" si="35"/>
        <v>0</v>
      </c>
      <c r="M162" s="5">
        <f t="shared" si="36"/>
        <v>0</v>
      </c>
      <c r="N162" s="1"/>
      <c r="O162" s="1"/>
      <c r="P162" s="1"/>
      <c r="Q162" s="1"/>
      <c r="R162" s="1"/>
      <c r="S162" s="1"/>
      <c r="T162" s="1"/>
      <c r="U162" s="1"/>
      <c r="V162" s="1"/>
      <c r="W162" s="1"/>
      <c r="X162" s="1"/>
      <c r="Y162" s="1"/>
      <c r="Z162" s="1"/>
      <c r="AA162" s="1"/>
      <c r="AB162" s="1"/>
      <c r="AC162" s="1"/>
      <c r="AD162" s="1"/>
      <c r="AE162" s="1"/>
      <c r="AF162" s="1"/>
    </row>
    <row r="163" spans="1:32" ht="229.95" customHeight="1" x14ac:dyDescent="0.3">
      <c r="A163" s="4">
        <v>121</v>
      </c>
      <c r="B163" s="82" t="s">
        <v>804</v>
      </c>
      <c r="C163" s="83" t="s">
        <v>796</v>
      </c>
      <c r="D163" s="7" t="s">
        <v>797</v>
      </c>
      <c r="E163" s="16" t="s">
        <v>798</v>
      </c>
      <c r="F163" s="67">
        <f t="shared" si="32"/>
        <v>437.75</v>
      </c>
      <c r="G163" s="19">
        <f t="shared" si="33"/>
        <v>350.2</v>
      </c>
      <c r="H163" s="20">
        <f t="shared" si="34"/>
        <v>236.89999999999998</v>
      </c>
      <c r="I163" s="66">
        <v>206</v>
      </c>
      <c r="J163" s="2" t="s">
        <v>4</v>
      </c>
      <c r="K163" s="23"/>
      <c r="L163" s="22">
        <f t="shared" si="35"/>
        <v>0</v>
      </c>
      <c r="M163" s="5">
        <f t="shared" si="36"/>
        <v>0</v>
      </c>
      <c r="N163" s="1"/>
      <c r="O163" s="1"/>
      <c r="P163" s="1"/>
      <c r="Q163" s="1"/>
      <c r="R163" s="1"/>
      <c r="S163" s="1"/>
      <c r="T163" s="1"/>
      <c r="U163" s="1"/>
      <c r="V163" s="1"/>
      <c r="W163" s="1"/>
      <c r="X163" s="1"/>
      <c r="Y163" s="1"/>
      <c r="Z163" s="1"/>
      <c r="AA163" s="1"/>
      <c r="AB163" s="1"/>
      <c r="AC163" s="1"/>
      <c r="AD163" s="1"/>
      <c r="AE163" s="1"/>
      <c r="AF163" s="1"/>
    </row>
    <row r="164" spans="1:32" ht="229.95" customHeight="1" x14ac:dyDescent="0.3">
      <c r="A164" s="4">
        <v>122</v>
      </c>
      <c r="B164" s="82" t="s">
        <v>805</v>
      </c>
      <c r="C164" s="83" t="s">
        <v>806</v>
      </c>
      <c r="D164" s="7" t="s">
        <v>807</v>
      </c>
      <c r="E164" s="16" t="s">
        <v>798</v>
      </c>
      <c r="F164" s="67">
        <f t="shared" si="32"/>
        <v>163.625</v>
      </c>
      <c r="G164" s="19">
        <f t="shared" si="33"/>
        <v>130.9</v>
      </c>
      <c r="H164" s="20">
        <f t="shared" si="34"/>
        <v>88.55</v>
      </c>
      <c r="I164" s="66">
        <v>77</v>
      </c>
      <c r="J164" s="2" t="s">
        <v>4</v>
      </c>
      <c r="K164" s="23"/>
      <c r="L164" s="22">
        <f>SUM(H164*K164)</f>
        <v>0</v>
      </c>
      <c r="M164" s="5">
        <f t="shared" si="36"/>
        <v>0</v>
      </c>
      <c r="N164" s="1"/>
      <c r="O164" s="1"/>
      <c r="P164" s="1"/>
      <c r="Q164" s="1"/>
      <c r="R164" s="1"/>
      <c r="S164" s="1"/>
      <c r="T164" s="1"/>
      <c r="U164" s="1"/>
      <c r="V164" s="1"/>
      <c r="W164" s="1"/>
      <c r="X164" s="1"/>
      <c r="Y164" s="1"/>
      <c r="Z164" s="1"/>
      <c r="AA164" s="1"/>
      <c r="AB164" s="1"/>
      <c r="AC164" s="1"/>
      <c r="AD164" s="1"/>
      <c r="AE164" s="1"/>
      <c r="AF164" s="1"/>
    </row>
    <row r="165" spans="1:32" ht="229.95" customHeight="1" x14ac:dyDescent="0.3">
      <c r="A165" s="4">
        <v>123</v>
      </c>
      <c r="B165" s="82" t="s">
        <v>808</v>
      </c>
      <c r="C165" s="83" t="s">
        <v>806</v>
      </c>
      <c r="D165" s="7" t="s">
        <v>807</v>
      </c>
      <c r="E165" s="16" t="s">
        <v>798</v>
      </c>
      <c r="F165" s="67">
        <f t="shared" si="32"/>
        <v>195.5</v>
      </c>
      <c r="G165" s="19">
        <f t="shared" si="33"/>
        <v>156.4</v>
      </c>
      <c r="H165" s="20">
        <f t="shared" si="34"/>
        <v>105.8</v>
      </c>
      <c r="I165" s="66">
        <v>92</v>
      </c>
      <c r="J165" s="2" t="s">
        <v>4</v>
      </c>
      <c r="K165" s="23"/>
      <c r="L165" s="22">
        <f>SUM(H165*K165)</f>
        <v>0</v>
      </c>
      <c r="M165" s="5">
        <f t="shared" si="36"/>
        <v>0</v>
      </c>
      <c r="N165" s="1"/>
      <c r="O165" s="1"/>
      <c r="P165" s="1"/>
      <c r="Q165" s="1"/>
      <c r="R165" s="1"/>
      <c r="S165" s="1"/>
      <c r="T165" s="1"/>
      <c r="U165" s="1"/>
      <c r="V165" s="1"/>
      <c r="W165" s="1"/>
      <c r="X165" s="1"/>
      <c r="Y165" s="1"/>
      <c r="Z165" s="1"/>
      <c r="AA165" s="1"/>
      <c r="AB165" s="1"/>
      <c r="AC165" s="1"/>
      <c r="AD165" s="1"/>
      <c r="AE165" s="1"/>
      <c r="AF165" s="1"/>
    </row>
    <row r="166" spans="1:32" ht="229.95" customHeight="1" x14ac:dyDescent="0.3">
      <c r="A166" s="4">
        <v>124</v>
      </c>
      <c r="B166" s="82" t="s">
        <v>809</v>
      </c>
      <c r="C166" s="83" t="s">
        <v>806</v>
      </c>
      <c r="D166" s="7" t="s">
        <v>807</v>
      </c>
      <c r="E166" s="16" t="s">
        <v>798</v>
      </c>
      <c r="F166" s="67">
        <f t="shared" si="32"/>
        <v>246.5</v>
      </c>
      <c r="G166" s="19">
        <f t="shared" si="33"/>
        <v>197.2</v>
      </c>
      <c r="H166" s="20">
        <f t="shared" si="34"/>
        <v>133.39999999999998</v>
      </c>
      <c r="I166" s="66">
        <v>116</v>
      </c>
      <c r="J166" s="2" t="s">
        <v>4</v>
      </c>
      <c r="K166" s="23"/>
      <c r="L166" s="22">
        <f>SUM(H166*K166)</f>
        <v>0</v>
      </c>
      <c r="M166" s="5">
        <f t="shared" si="36"/>
        <v>0</v>
      </c>
      <c r="N166" s="1"/>
      <c r="O166" s="1"/>
      <c r="P166" s="1"/>
      <c r="Q166" s="1"/>
      <c r="R166" s="1"/>
      <c r="S166" s="1"/>
      <c r="T166" s="1"/>
      <c r="U166" s="1"/>
      <c r="V166" s="1"/>
      <c r="W166" s="1"/>
      <c r="X166" s="1"/>
      <c r="Y166" s="1"/>
      <c r="Z166" s="1"/>
      <c r="AA166" s="1"/>
      <c r="AB166" s="1"/>
      <c r="AC166" s="1"/>
      <c r="AD166" s="1"/>
      <c r="AE166" s="1"/>
      <c r="AF166" s="1"/>
    </row>
    <row r="167" spans="1:32" ht="229.95" customHeight="1" x14ac:dyDescent="0.3">
      <c r="A167" s="4">
        <v>125</v>
      </c>
      <c r="B167" s="82" t="s">
        <v>810</v>
      </c>
      <c r="C167" s="83" t="s">
        <v>806</v>
      </c>
      <c r="D167" s="7" t="s">
        <v>807</v>
      </c>
      <c r="E167" s="16" t="s">
        <v>798</v>
      </c>
      <c r="F167" s="67">
        <f t="shared" si="32"/>
        <v>297.5</v>
      </c>
      <c r="G167" s="19">
        <f t="shared" si="33"/>
        <v>238</v>
      </c>
      <c r="H167" s="20">
        <f t="shared" si="34"/>
        <v>161</v>
      </c>
      <c r="I167" s="66">
        <v>140</v>
      </c>
      <c r="J167" s="2" t="s">
        <v>4</v>
      </c>
      <c r="K167" s="23"/>
      <c r="L167" s="22">
        <f>SUM(H167*K167)</f>
        <v>0</v>
      </c>
      <c r="M167" s="5">
        <f t="shared" si="36"/>
        <v>0</v>
      </c>
      <c r="N167" s="1"/>
      <c r="O167" s="1"/>
      <c r="P167" s="1"/>
      <c r="Q167" s="1"/>
      <c r="R167" s="1"/>
      <c r="S167" s="1"/>
      <c r="T167" s="1"/>
      <c r="U167" s="1"/>
      <c r="V167" s="1"/>
      <c r="W167" s="1"/>
      <c r="X167" s="1"/>
      <c r="Y167" s="1"/>
      <c r="Z167" s="1"/>
      <c r="AA167" s="1"/>
      <c r="AB167" s="1"/>
      <c r="AC167" s="1"/>
      <c r="AD167" s="1"/>
      <c r="AE167" s="1"/>
      <c r="AF167" s="1"/>
    </row>
    <row r="168" spans="1:32" ht="229.95" customHeight="1" x14ac:dyDescent="0.3">
      <c r="A168" s="4">
        <v>126</v>
      </c>
      <c r="B168" s="82" t="s">
        <v>811</v>
      </c>
      <c r="C168" s="83" t="s">
        <v>806</v>
      </c>
      <c r="D168" s="7" t="s">
        <v>807</v>
      </c>
      <c r="E168" s="16" t="s">
        <v>798</v>
      </c>
      <c r="F168" s="67">
        <f t="shared" si="32"/>
        <v>348.5</v>
      </c>
      <c r="G168" s="19">
        <f t="shared" si="33"/>
        <v>278.8</v>
      </c>
      <c r="H168" s="20">
        <f t="shared" si="34"/>
        <v>188.6</v>
      </c>
      <c r="I168" s="66">
        <v>164</v>
      </c>
      <c r="J168" s="2" t="s">
        <v>4</v>
      </c>
      <c r="K168" s="23"/>
      <c r="L168" s="22">
        <f t="shared" si="35"/>
        <v>0</v>
      </c>
      <c r="M168" s="5">
        <f t="shared" si="36"/>
        <v>0</v>
      </c>
      <c r="N168" s="1"/>
      <c r="O168" s="1"/>
      <c r="P168" s="1"/>
      <c r="Q168" s="1"/>
      <c r="R168" s="1"/>
      <c r="S168" s="1"/>
      <c r="T168" s="1"/>
      <c r="U168" s="1"/>
      <c r="V168" s="1"/>
      <c r="W168" s="1"/>
      <c r="X168" s="1"/>
      <c r="Y168" s="1"/>
      <c r="Z168" s="1"/>
      <c r="AA168" s="1"/>
      <c r="AB168" s="1"/>
      <c r="AC168" s="1"/>
      <c r="AD168" s="1"/>
      <c r="AE168" s="1"/>
      <c r="AF168" s="1"/>
    </row>
    <row r="169" spans="1:32" ht="229.95" customHeight="1" x14ac:dyDescent="0.3">
      <c r="A169" s="4">
        <v>127</v>
      </c>
      <c r="B169" s="82" t="s">
        <v>812</v>
      </c>
      <c r="C169" s="83" t="s">
        <v>806</v>
      </c>
      <c r="D169" s="7" t="s">
        <v>807</v>
      </c>
      <c r="E169" s="16" t="s">
        <v>798</v>
      </c>
      <c r="F169" s="67">
        <f t="shared" si="32"/>
        <v>399.49999999999994</v>
      </c>
      <c r="G169" s="19">
        <f t="shared" si="33"/>
        <v>319.59999999999997</v>
      </c>
      <c r="H169" s="20">
        <f t="shared" si="34"/>
        <v>216.2</v>
      </c>
      <c r="I169" s="66">
        <v>188</v>
      </c>
      <c r="J169" s="2" t="s">
        <v>4</v>
      </c>
      <c r="K169" s="23"/>
      <c r="L169" s="22">
        <f t="shared" si="35"/>
        <v>0</v>
      </c>
      <c r="M169" s="5">
        <f t="shared" si="36"/>
        <v>0</v>
      </c>
      <c r="N169" s="1"/>
      <c r="O169" s="1"/>
      <c r="P169" s="1"/>
      <c r="Q169" s="1"/>
      <c r="R169" s="1"/>
      <c r="S169" s="1"/>
      <c r="T169" s="1"/>
      <c r="U169" s="1"/>
      <c r="V169" s="1"/>
      <c r="W169" s="1"/>
      <c r="X169" s="1"/>
      <c r="Y169" s="1"/>
      <c r="Z169" s="1"/>
      <c r="AA169" s="1"/>
      <c r="AB169" s="1"/>
      <c r="AC169" s="1"/>
      <c r="AD169" s="1"/>
      <c r="AE169" s="1"/>
      <c r="AF169" s="1"/>
    </row>
    <row r="170" spans="1:32" ht="229.95" customHeight="1" x14ac:dyDescent="0.3">
      <c r="A170" s="4">
        <v>128</v>
      </c>
      <c r="B170" s="82" t="s">
        <v>813</v>
      </c>
      <c r="C170" s="83" t="s">
        <v>806</v>
      </c>
      <c r="D170" s="7" t="s">
        <v>807</v>
      </c>
      <c r="E170" s="16" t="s">
        <v>798</v>
      </c>
      <c r="F170" s="67">
        <f t="shared" si="32"/>
        <v>450.5</v>
      </c>
      <c r="G170" s="19">
        <f t="shared" si="33"/>
        <v>360.4</v>
      </c>
      <c r="H170" s="20">
        <f t="shared" si="34"/>
        <v>243.79999999999998</v>
      </c>
      <c r="I170" s="66">
        <v>212</v>
      </c>
      <c r="J170" s="2" t="s">
        <v>4</v>
      </c>
      <c r="K170" s="23"/>
      <c r="L170" s="22">
        <f t="shared" si="35"/>
        <v>0</v>
      </c>
      <c r="M170" s="5">
        <f t="shared" si="36"/>
        <v>0</v>
      </c>
      <c r="N170" s="1"/>
      <c r="O170" s="1"/>
      <c r="P170" s="1"/>
      <c r="Q170" s="1"/>
      <c r="R170" s="1"/>
      <c r="S170" s="1"/>
      <c r="T170" s="1"/>
      <c r="U170" s="1"/>
      <c r="V170" s="1"/>
      <c r="W170" s="1"/>
      <c r="X170" s="1"/>
      <c r="Y170" s="1"/>
      <c r="Z170" s="1"/>
      <c r="AA170" s="1"/>
      <c r="AB170" s="1"/>
      <c r="AC170" s="1"/>
      <c r="AD170" s="1"/>
      <c r="AE170" s="1"/>
      <c r="AF170" s="1"/>
    </row>
    <row r="171" spans="1:32" ht="229.95" customHeight="1" x14ac:dyDescent="0.3">
      <c r="A171" s="4">
        <v>129</v>
      </c>
      <c r="B171" s="82" t="s">
        <v>814</v>
      </c>
      <c r="C171" s="83" t="s">
        <v>815</v>
      </c>
      <c r="D171" s="7" t="s">
        <v>816</v>
      </c>
      <c r="E171" s="16" t="s">
        <v>798</v>
      </c>
      <c r="F171" s="67">
        <f t="shared" si="32"/>
        <v>176.375</v>
      </c>
      <c r="G171" s="19">
        <f t="shared" si="33"/>
        <v>141.1</v>
      </c>
      <c r="H171" s="20">
        <f t="shared" si="34"/>
        <v>95.449999999999989</v>
      </c>
      <c r="I171" s="66">
        <v>83</v>
      </c>
      <c r="J171" s="2" t="s">
        <v>4</v>
      </c>
      <c r="K171" s="23"/>
      <c r="L171" s="22">
        <f t="shared" si="35"/>
        <v>0</v>
      </c>
      <c r="M171" s="5">
        <f t="shared" si="36"/>
        <v>0</v>
      </c>
      <c r="N171" s="1"/>
      <c r="O171" s="1"/>
      <c r="P171" s="1"/>
      <c r="Q171" s="1"/>
      <c r="R171" s="1"/>
      <c r="S171" s="1"/>
      <c r="T171" s="1"/>
      <c r="U171" s="1"/>
      <c r="V171" s="1"/>
      <c r="W171" s="1"/>
      <c r="X171" s="1"/>
      <c r="Y171" s="1"/>
      <c r="Z171" s="1"/>
      <c r="AA171" s="1"/>
      <c r="AB171" s="1"/>
      <c r="AC171" s="1"/>
      <c r="AD171" s="1"/>
      <c r="AE171" s="1"/>
      <c r="AF171" s="1"/>
    </row>
    <row r="172" spans="1:32" ht="229.95" customHeight="1" x14ac:dyDescent="0.3">
      <c r="A172" s="4">
        <v>130</v>
      </c>
      <c r="B172" s="82" t="s">
        <v>817</v>
      </c>
      <c r="C172" s="83" t="s">
        <v>815</v>
      </c>
      <c r="D172" s="7" t="s">
        <v>816</v>
      </c>
      <c r="E172" s="16" t="s">
        <v>798</v>
      </c>
      <c r="F172" s="67">
        <f t="shared" ref="F172:F177" si="38">G172*1.25</f>
        <v>208.25</v>
      </c>
      <c r="G172" s="19">
        <f t="shared" ref="G172:G177" si="39">I172*1.7</f>
        <v>166.6</v>
      </c>
      <c r="H172" s="20">
        <f t="shared" ref="H172:H177" si="40">I172*1.15</f>
        <v>112.69999999999999</v>
      </c>
      <c r="I172" s="66">
        <v>98</v>
      </c>
      <c r="J172" s="2" t="s">
        <v>4</v>
      </c>
      <c r="K172" s="23"/>
      <c r="L172" s="22">
        <f t="shared" ref="L172:L177" si="41">SUM(H172*K172)</f>
        <v>0</v>
      </c>
      <c r="M172" s="5">
        <f t="shared" si="36"/>
        <v>0</v>
      </c>
      <c r="N172" s="1"/>
      <c r="O172" s="1"/>
      <c r="P172" s="1"/>
      <c r="Q172" s="1"/>
      <c r="R172" s="1"/>
      <c r="S172" s="1"/>
      <c r="T172" s="1"/>
      <c r="U172" s="1"/>
      <c r="V172" s="1"/>
      <c r="W172" s="1"/>
      <c r="X172" s="1"/>
      <c r="Y172" s="1"/>
      <c r="Z172" s="1"/>
      <c r="AA172" s="1"/>
      <c r="AB172" s="1"/>
      <c r="AC172" s="1"/>
      <c r="AD172" s="1"/>
      <c r="AE172" s="1"/>
      <c r="AF172" s="1"/>
    </row>
    <row r="173" spans="1:32" ht="229.95" customHeight="1" x14ac:dyDescent="0.3">
      <c r="A173" s="4">
        <v>131</v>
      </c>
      <c r="B173" s="82" t="s">
        <v>818</v>
      </c>
      <c r="C173" s="83" t="s">
        <v>815</v>
      </c>
      <c r="D173" s="7" t="s">
        <v>816</v>
      </c>
      <c r="E173" s="16" t="s">
        <v>798</v>
      </c>
      <c r="F173" s="67">
        <f t="shared" si="38"/>
        <v>259.25</v>
      </c>
      <c r="G173" s="19">
        <f t="shared" si="39"/>
        <v>207.4</v>
      </c>
      <c r="H173" s="20">
        <f t="shared" si="40"/>
        <v>140.29999999999998</v>
      </c>
      <c r="I173" s="66">
        <v>122</v>
      </c>
      <c r="J173" s="2" t="s">
        <v>4</v>
      </c>
      <c r="K173" s="23"/>
      <c r="L173" s="22">
        <f t="shared" si="41"/>
        <v>0</v>
      </c>
      <c r="M173" s="5">
        <f t="shared" si="36"/>
        <v>0</v>
      </c>
      <c r="N173" s="1"/>
      <c r="O173" s="1"/>
      <c r="P173" s="1"/>
      <c r="Q173" s="1"/>
      <c r="R173" s="1"/>
      <c r="S173" s="1"/>
      <c r="T173" s="1"/>
      <c r="U173" s="1"/>
      <c r="V173" s="1"/>
      <c r="W173" s="1"/>
      <c r="X173" s="1"/>
      <c r="Y173" s="1"/>
      <c r="Z173" s="1"/>
      <c r="AA173" s="1"/>
      <c r="AB173" s="1"/>
      <c r="AC173" s="1"/>
      <c r="AD173" s="1"/>
      <c r="AE173" s="1"/>
      <c r="AF173" s="1"/>
    </row>
    <row r="174" spans="1:32" ht="229.95" customHeight="1" x14ac:dyDescent="0.3">
      <c r="A174" s="4">
        <v>132</v>
      </c>
      <c r="B174" s="82" t="s">
        <v>819</v>
      </c>
      <c r="C174" s="83" t="s">
        <v>815</v>
      </c>
      <c r="D174" s="7" t="s">
        <v>816</v>
      </c>
      <c r="E174" s="16" t="s">
        <v>798</v>
      </c>
      <c r="F174" s="67">
        <f t="shared" si="38"/>
        <v>310.25</v>
      </c>
      <c r="G174" s="19">
        <f t="shared" si="39"/>
        <v>248.2</v>
      </c>
      <c r="H174" s="20">
        <f t="shared" si="40"/>
        <v>167.89999999999998</v>
      </c>
      <c r="I174" s="66">
        <v>146</v>
      </c>
      <c r="J174" s="2" t="s">
        <v>4</v>
      </c>
      <c r="K174" s="23"/>
      <c r="L174" s="22">
        <f t="shared" si="41"/>
        <v>0</v>
      </c>
      <c r="M174" s="5">
        <f>SUM(I174*K174)</f>
        <v>0</v>
      </c>
      <c r="N174" s="1"/>
      <c r="O174" s="1"/>
      <c r="P174" s="1"/>
      <c r="Q174" s="1"/>
      <c r="R174" s="1"/>
      <c r="S174" s="1"/>
      <c r="T174" s="1"/>
      <c r="U174" s="1"/>
      <c r="V174" s="1"/>
      <c r="W174" s="1"/>
      <c r="X174" s="1"/>
      <c r="Y174" s="1"/>
      <c r="Z174" s="1"/>
      <c r="AA174" s="1"/>
      <c r="AB174" s="1"/>
      <c r="AC174" s="1"/>
      <c r="AD174" s="1"/>
      <c r="AE174" s="1"/>
      <c r="AF174" s="1"/>
    </row>
    <row r="175" spans="1:32" ht="229.95" customHeight="1" x14ac:dyDescent="0.3">
      <c r="A175" s="4">
        <v>133</v>
      </c>
      <c r="B175" s="82" t="s">
        <v>820</v>
      </c>
      <c r="C175" s="83" t="s">
        <v>815</v>
      </c>
      <c r="D175" s="7" t="s">
        <v>816</v>
      </c>
      <c r="E175" s="16" t="s">
        <v>798</v>
      </c>
      <c r="F175" s="67">
        <f t="shared" si="38"/>
        <v>361.25</v>
      </c>
      <c r="G175" s="19">
        <f t="shared" si="39"/>
        <v>289</v>
      </c>
      <c r="H175" s="20">
        <f t="shared" si="40"/>
        <v>195.49999999999997</v>
      </c>
      <c r="I175" s="66">
        <v>170</v>
      </c>
      <c r="J175" s="2" t="s">
        <v>4</v>
      </c>
      <c r="K175" s="23"/>
      <c r="L175" s="22">
        <f t="shared" si="41"/>
        <v>0</v>
      </c>
      <c r="M175" s="5">
        <f t="shared" si="36"/>
        <v>0</v>
      </c>
      <c r="N175" s="1"/>
      <c r="O175" s="1"/>
      <c r="P175" s="1"/>
      <c r="Q175" s="1"/>
      <c r="R175" s="1"/>
      <c r="S175" s="1"/>
      <c r="T175" s="1"/>
      <c r="U175" s="1"/>
      <c r="V175" s="1"/>
      <c r="W175" s="1"/>
      <c r="X175" s="1"/>
      <c r="Y175" s="1"/>
      <c r="Z175" s="1"/>
      <c r="AA175" s="1"/>
      <c r="AB175" s="1"/>
      <c r="AC175" s="1"/>
      <c r="AD175" s="1"/>
      <c r="AE175" s="1"/>
      <c r="AF175" s="1"/>
    </row>
    <row r="176" spans="1:32" ht="229.95" customHeight="1" x14ac:dyDescent="0.3">
      <c r="A176" s="4">
        <v>134</v>
      </c>
      <c r="B176" s="82" t="s">
        <v>821</v>
      </c>
      <c r="C176" s="83" t="s">
        <v>815</v>
      </c>
      <c r="D176" s="7" t="s">
        <v>816</v>
      </c>
      <c r="E176" s="16" t="s">
        <v>798</v>
      </c>
      <c r="F176" s="67">
        <f t="shared" si="38"/>
        <v>412.25</v>
      </c>
      <c r="G176" s="19">
        <f t="shared" si="39"/>
        <v>329.8</v>
      </c>
      <c r="H176" s="20">
        <f t="shared" si="40"/>
        <v>223.1</v>
      </c>
      <c r="I176" s="66">
        <v>194</v>
      </c>
      <c r="J176" s="2" t="s">
        <v>4</v>
      </c>
      <c r="K176" s="23"/>
      <c r="L176" s="22">
        <f t="shared" si="41"/>
        <v>0</v>
      </c>
      <c r="M176" s="5">
        <f t="shared" si="36"/>
        <v>0</v>
      </c>
      <c r="N176" s="1"/>
      <c r="O176" s="1"/>
      <c r="P176" s="1"/>
      <c r="Q176" s="1"/>
      <c r="R176" s="1"/>
      <c r="S176" s="1"/>
      <c r="T176" s="1"/>
      <c r="U176" s="1"/>
      <c r="V176" s="1"/>
      <c r="W176" s="1"/>
      <c r="X176" s="1"/>
      <c r="Y176" s="1"/>
      <c r="Z176" s="1"/>
      <c r="AA176" s="1"/>
      <c r="AB176" s="1"/>
      <c r="AC176" s="1"/>
      <c r="AD176" s="1"/>
      <c r="AE176" s="1"/>
      <c r="AF176" s="1"/>
    </row>
    <row r="177" spans="1:32" ht="229.95" customHeight="1" x14ac:dyDescent="0.3">
      <c r="A177" s="4">
        <v>135</v>
      </c>
      <c r="B177" s="84" t="s">
        <v>822</v>
      </c>
      <c r="C177" s="83" t="s">
        <v>815</v>
      </c>
      <c r="D177" s="7" t="s">
        <v>816</v>
      </c>
      <c r="E177" s="16" t="s">
        <v>798</v>
      </c>
      <c r="F177" s="62">
        <f t="shared" si="38"/>
        <v>463.24999999999994</v>
      </c>
      <c r="G177" s="19">
        <f t="shared" si="39"/>
        <v>370.59999999999997</v>
      </c>
      <c r="H177" s="35">
        <f t="shared" si="40"/>
        <v>250.7</v>
      </c>
      <c r="I177" s="61">
        <v>218</v>
      </c>
      <c r="J177" s="4" t="s">
        <v>4</v>
      </c>
      <c r="K177" s="23"/>
      <c r="L177" s="59">
        <f t="shared" si="41"/>
        <v>0</v>
      </c>
      <c r="M177" s="37">
        <f t="shared" si="36"/>
        <v>0</v>
      </c>
      <c r="N177" s="1"/>
      <c r="O177" s="1"/>
      <c r="P177" s="1"/>
      <c r="Q177" s="1"/>
      <c r="R177" s="1"/>
      <c r="S177" s="1"/>
      <c r="T177" s="1"/>
      <c r="U177" s="1"/>
      <c r="V177" s="1"/>
      <c r="W177" s="1"/>
      <c r="X177" s="1"/>
      <c r="Y177" s="1"/>
      <c r="Z177" s="1"/>
      <c r="AA177" s="1"/>
      <c r="AB177" s="1"/>
      <c r="AC177" s="1"/>
      <c r="AD177" s="1"/>
      <c r="AE177" s="1"/>
      <c r="AF177" s="1"/>
    </row>
    <row r="178" spans="1:32" ht="21" x14ac:dyDescent="0.3">
      <c r="A178" s="128"/>
      <c r="B178" s="129"/>
      <c r="C178" s="129"/>
      <c r="D178" s="129"/>
      <c r="E178" s="129"/>
      <c r="F178" s="129"/>
      <c r="G178" s="129"/>
      <c r="H178" s="129"/>
      <c r="I178" s="129"/>
      <c r="J178" s="129"/>
      <c r="K178" s="129"/>
      <c r="L178" s="129"/>
      <c r="M178" s="130"/>
      <c r="N178" s="6"/>
      <c r="O178" s="6"/>
      <c r="P178" s="1"/>
      <c r="Q178" s="1"/>
      <c r="R178" s="1"/>
      <c r="S178" s="1"/>
      <c r="T178" s="1"/>
      <c r="U178" s="1"/>
      <c r="V178" s="1"/>
      <c r="W178" s="1"/>
      <c r="X178" s="1"/>
      <c r="Y178" s="1"/>
      <c r="Z178" s="1"/>
      <c r="AA178" s="1"/>
      <c r="AB178" s="1"/>
      <c r="AC178" s="1"/>
      <c r="AD178" s="1"/>
      <c r="AE178" s="1"/>
      <c r="AF178" s="1"/>
    </row>
    <row r="179" spans="1:32" ht="15.6" x14ac:dyDescent="0.3">
      <c r="K179" s="28" t="s">
        <v>315</v>
      </c>
      <c r="L179" s="29">
        <f>SUM(L4:L177)</f>
        <v>0</v>
      </c>
      <c r="M179" s="29">
        <f>SUM(M4:M177)</f>
        <v>0</v>
      </c>
    </row>
  </sheetData>
  <mergeCells count="5">
    <mergeCell ref="A1:M1"/>
    <mergeCell ref="A3:M3"/>
    <mergeCell ref="A178:M178"/>
    <mergeCell ref="N48:U49"/>
    <mergeCell ref="N71:U7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E341-1ED5-4440-B459-A09F3E6E09B4}">
  <dimension ref="A1:N567"/>
  <sheetViews>
    <sheetView zoomScale="55" zoomScaleNormal="55" workbookViewId="0">
      <selection activeCell="B443" sqref="B443"/>
    </sheetView>
  </sheetViews>
  <sheetFormatPr defaultRowHeight="14.4" x14ac:dyDescent="0.3"/>
  <cols>
    <col min="1" max="1" width="15.33203125" customWidth="1"/>
    <col min="2" max="2" width="70.88671875" customWidth="1"/>
    <col min="3" max="3" width="36.44140625" customWidth="1"/>
    <col min="4" max="4" width="32.33203125" customWidth="1"/>
    <col min="5" max="5" width="58.33203125" customWidth="1"/>
    <col min="6" max="7" width="15.33203125" customWidth="1"/>
    <col min="8" max="8" width="15.6640625" customWidth="1"/>
    <col min="9" max="10" width="15.44140625" customWidth="1"/>
    <col min="11" max="11" width="15.5546875" customWidth="1"/>
    <col min="12" max="12" width="20.44140625" customWidth="1"/>
    <col min="13" max="14" width="15.33203125" customWidth="1"/>
  </cols>
  <sheetData>
    <row r="1" spans="1:14" x14ac:dyDescent="0.3">
      <c r="A1" s="148" t="s">
        <v>823</v>
      </c>
      <c r="B1" s="148"/>
      <c r="C1" s="148"/>
      <c r="D1" s="148"/>
      <c r="E1" s="148"/>
      <c r="F1" s="148"/>
      <c r="G1" s="148"/>
      <c r="H1" s="148"/>
      <c r="I1" s="148"/>
      <c r="J1" s="148"/>
      <c r="K1" s="148"/>
      <c r="L1" s="148"/>
      <c r="M1" s="149"/>
      <c r="N1" s="149"/>
    </row>
    <row r="2" spans="1:14" ht="69" x14ac:dyDescent="0.3">
      <c r="A2" s="38"/>
      <c r="B2" s="38" t="s">
        <v>0</v>
      </c>
      <c r="C2" s="38" t="s">
        <v>23</v>
      </c>
      <c r="D2" s="38" t="s">
        <v>31</v>
      </c>
      <c r="E2" s="38" t="s">
        <v>1</v>
      </c>
      <c r="F2" s="38" t="s">
        <v>101</v>
      </c>
      <c r="G2" s="85" t="s">
        <v>397</v>
      </c>
      <c r="H2" s="38" t="s">
        <v>24</v>
      </c>
      <c r="I2" s="38" t="s">
        <v>600</v>
      </c>
      <c r="J2" s="86" t="s">
        <v>599</v>
      </c>
      <c r="K2" s="87" t="s">
        <v>2</v>
      </c>
      <c r="L2" s="38" t="s">
        <v>3</v>
      </c>
      <c r="M2" s="38" t="s">
        <v>598</v>
      </c>
      <c r="N2" s="38" t="s">
        <v>597</v>
      </c>
    </row>
    <row r="3" spans="1:14" ht="21" customHeight="1" x14ac:dyDescent="0.3">
      <c r="A3" s="146" t="s">
        <v>824</v>
      </c>
      <c r="B3" s="146"/>
      <c r="C3" s="146"/>
      <c r="D3" s="146"/>
      <c r="E3" s="146"/>
      <c r="F3" s="146"/>
      <c r="G3" s="146"/>
      <c r="H3" s="146"/>
      <c r="I3" s="146"/>
      <c r="J3" s="146"/>
      <c r="K3" s="146"/>
      <c r="L3" s="146"/>
      <c r="M3" s="146"/>
      <c r="N3" s="146"/>
    </row>
    <row r="4" spans="1:14" ht="14.4" customHeight="1" x14ac:dyDescent="0.3">
      <c r="A4" s="143" t="s">
        <v>825</v>
      </c>
      <c r="B4" s="144"/>
      <c r="C4" s="144"/>
      <c r="D4" s="144"/>
      <c r="E4" s="144"/>
      <c r="F4" s="144"/>
      <c r="G4" s="144"/>
      <c r="H4" s="144"/>
      <c r="I4" s="144"/>
      <c r="J4" s="144"/>
      <c r="K4" s="144"/>
      <c r="L4" s="144"/>
      <c r="M4" s="144"/>
      <c r="N4" s="145"/>
    </row>
    <row r="5" spans="1:14" ht="19.95" customHeight="1" x14ac:dyDescent="0.3">
      <c r="A5" s="38">
        <v>1</v>
      </c>
      <c r="B5" s="88" t="s">
        <v>826</v>
      </c>
      <c r="C5" s="137" t="s">
        <v>827</v>
      </c>
      <c r="D5" s="137" t="s">
        <v>828</v>
      </c>
      <c r="E5" s="140"/>
      <c r="F5" s="38" t="s">
        <v>829</v>
      </c>
      <c r="G5" s="56">
        <f>H5*1.33</f>
        <v>187.66300000000001</v>
      </c>
      <c r="H5" s="40">
        <f>J5*1.7</f>
        <v>141.1</v>
      </c>
      <c r="I5" s="41">
        <f>J5*1.15</f>
        <v>95.449999999999989</v>
      </c>
      <c r="J5" s="55">
        <v>83</v>
      </c>
      <c r="K5" s="38" t="s">
        <v>4</v>
      </c>
      <c r="L5" s="38"/>
      <c r="M5" s="54">
        <f>SUM(I5*L5)</f>
        <v>0</v>
      </c>
      <c r="N5" s="43">
        <f t="shared" ref="N5:N33" si="0">SUM(J5*L5)</f>
        <v>0</v>
      </c>
    </row>
    <row r="6" spans="1:14" ht="19.95" customHeight="1" x14ac:dyDescent="0.3">
      <c r="A6" s="38">
        <v>2</v>
      </c>
      <c r="B6" s="88" t="s">
        <v>830</v>
      </c>
      <c r="C6" s="138"/>
      <c r="D6" s="138"/>
      <c r="E6" s="141"/>
      <c r="F6" s="38" t="s">
        <v>829</v>
      </c>
      <c r="G6" s="56">
        <f t="shared" ref="G6:G33" si="1">H6*1.33</f>
        <v>189.92399999999998</v>
      </c>
      <c r="H6" s="40">
        <f t="shared" ref="H6:H33" si="2">J6*1.7</f>
        <v>142.79999999999998</v>
      </c>
      <c r="I6" s="41">
        <f t="shared" ref="I6:I33" si="3">J6*1.15</f>
        <v>96.6</v>
      </c>
      <c r="J6" s="55">
        <v>84</v>
      </c>
      <c r="K6" s="38" t="s">
        <v>4</v>
      </c>
      <c r="L6" s="38"/>
      <c r="M6" s="54">
        <f t="shared" ref="M6:M33" si="4">SUM(I6*L6)</f>
        <v>0</v>
      </c>
      <c r="N6" s="43">
        <f t="shared" si="0"/>
        <v>0</v>
      </c>
    </row>
    <row r="7" spans="1:14" ht="19.95" customHeight="1" x14ac:dyDescent="0.3">
      <c r="A7" s="38">
        <v>3</v>
      </c>
      <c r="B7" s="88" t="s">
        <v>831</v>
      </c>
      <c r="C7" s="138"/>
      <c r="D7" s="138"/>
      <c r="E7" s="141"/>
      <c r="F7" s="38" t="s">
        <v>829</v>
      </c>
      <c r="G7" s="56">
        <f t="shared" si="1"/>
        <v>194.446</v>
      </c>
      <c r="H7" s="40">
        <f t="shared" si="2"/>
        <v>146.19999999999999</v>
      </c>
      <c r="I7" s="41">
        <f t="shared" si="3"/>
        <v>98.899999999999991</v>
      </c>
      <c r="J7" s="55">
        <v>86</v>
      </c>
      <c r="K7" s="38" t="s">
        <v>4</v>
      </c>
      <c r="L7" s="38"/>
      <c r="M7" s="54">
        <f t="shared" si="4"/>
        <v>0</v>
      </c>
      <c r="N7" s="43">
        <f t="shared" si="0"/>
        <v>0</v>
      </c>
    </row>
    <row r="8" spans="1:14" ht="19.95" customHeight="1" x14ac:dyDescent="0.3">
      <c r="A8" s="38">
        <v>4</v>
      </c>
      <c r="B8" s="88" t="s">
        <v>832</v>
      </c>
      <c r="C8" s="138"/>
      <c r="D8" s="138"/>
      <c r="E8" s="141"/>
      <c r="F8" s="38" t="s">
        <v>829</v>
      </c>
      <c r="G8" s="56">
        <f t="shared" si="1"/>
        <v>198.96799999999999</v>
      </c>
      <c r="H8" s="40">
        <f t="shared" si="2"/>
        <v>149.6</v>
      </c>
      <c r="I8" s="41">
        <f t="shared" si="3"/>
        <v>101.19999999999999</v>
      </c>
      <c r="J8" s="55">
        <v>88</v>
      </c>
      <c r="K8" s="38" t="s">
        <v>4</v>
      </c>
      <c r="L8" s="38"/>
      <c r="M8" s="54">
        <f t="shared" si="4"/>
        <v>0</v>
      </c>
      <c r="N8" s="43">
        <f t="shared" si="0"/>
        <v>0</v>
      </c>
    </row>
    <row r="9" spans="1:14" ht="19.95" customHeight="1" x14ac:dyDescent="0.3">
      <c r="A9" s="38">
        <v>5</v>
      </c>
      <c r="B9" s="88" t="s">
        <v>833</v>
      </c>
      <c r="C9" s="138"/>
      <c r="D9" s="138"/>
      <c r="E9" s="141"/>
      <c r="F9" s="38" t="s">
        <v>829</v>
      </c>
      <c r="G9" s="56">
        <f t="shared" si="1"/>
        <v>203.49</v>
      </c>
      <c r="H9" s="40">
        <f t="shared" si="2"/>
        <v>153</v>
      </c>
      <c r="I9" s="41">
        <f t="shared" si="3"/>
        <v>103.49999999999999</v>
      </c>
      <c r="J9" s="55">
        <v>90</v>
      </c>
      <c r="K9" s="38" t="s">
        <v>4</v>
      </c>
      <c r="L9" s="38"/>
      <c r="M9" s="54">
        <f t="shared" si="4"/>
        <v>0</v>
      </c>
      <c r="N9" s="43">
        <f t="shared" si="0"/>
        <v>0</v>
      </c>
    </row>
    <row r="10" spans="1:14" ht="19.95" customHeight="1" x14ac:dyDescent="0.3">
      <c r="A10" s="38">
        <v>6</v>
      </c>
      <c r="B10" s="88" t="s">
        <v>834</v>
      </c>
      <c r="C10" s="138"/>
      <c r="D10" s="138"/>
      <c r="E10" s="141"/>
      <c r="F10" s="38" t="s">
        <v>829</v>
      </c>
      <c r="G10" s="56">
        <f t="shared" si="1"/>
        <v>208.01200000000003</v>
      </c>
      <c r="H10" s="40">
        <f t="shared" si="2"/>
        <v>156.4</v>
      </c>
      <c r="I10" s="41">
        <f t="shared" si="3"/>
        <v>105.8</v>
      </c>
      <c r="J10" s="55">
        <v>92</v>
      </c>
      <c r="K10" s="38" t="s">
        <v>4</v>
      </c>
      <c r="L10" s="38"/>
      <c r="M10" s="54">
        <f t="shared" si="4"/>
        <v>0</v>
      </c>
      <c r="N10" s="43">
        <f t="shared" si="0"/>
        <v>0</v>
      </c>
    </row>
    <row r="11" spans="1:14" ht="19.95" customHeight="1" x14ac:dyDescent="0.3">
      <c r="A11" s="38">
        <v>7</v>
      </c>
      <c r="B11" s="88" t="s">
        <v>835</v>
      </c>
      <c r="C11" s="138"/>
      <c r="D11" s="138"/>
      <c r="E11" s="141"/>
      <c r="F11" s="38" t="s">
        <v>829</v>
      </c>
      <c r="G11" s="56">
        <f t="shared" si="1"/>
        <v>212.53399999999999</v>
      </c>
      <c r="H11" s="40">
        <f t="shared" si="2"/>
        <v>159.79999999999998</v>
      </c>
      <c r="I11" s="41">
        <f t="shared" si="3"/>
        <v>108.1</v>
      </c>
      <c r="J11" s="55">
        <v>94</v>
      </c>
      <c r="K11" s="38" t="s">
        <v>4</v>
      </c>
      <c r="L11" s="38"/>
      <c r="M11" s="54">
        <f t="shared" si="4"/>
        <v>0</v>
      </c>
      <c r="N11" s="43">
        <f t="shared" si="0"/>
        <v>0</v>
      </c>
    </row>
    <row r="12" spans="1:14" ht="19.95" customHeight="1" x14ac:dyDescent="0.3">
      <c r="A12" s="38">
        <v>8</v>
      </c>
      <c r="B12" s="88" t="s">
        <v>836</v>
      </c>
      <c r="C12" s="138"/>
      <c r="D12" s="138"/>
      <c r="E12" s="141"/>
      <c r="F12" s="38" t="s">
        <v>829</v>
      </c>
      <c r="G12" s="56">
        <f t="shared" si="1"/>
        <v>214.79500000000002</v>
      </c>
      <c r="H12" s="40">
        <f t="shared" si="2"/>
        <v>161.5</v>
      </c>
      <c r="I12" s="41">
        <f t="shared" si="3"/>
        <v>109.24999999999999</v>
      </c>
      <c r="J12" s="55">
        <v>95</v>
      </c>
      <c r="K12" s="38" t="s">
        <v>4</v>
      </c>
      <c r="L12" s="38"/>
      <c r="M12" s="54">
        <f t="shared" si="4"/>
        <v>0</v>
      </c>
      <c r="N12" s="43">
        <f t="shared" si="0"/>
        <v>0</v>
      </c>
    </row>
    <row r="13" spans="1:14" ht="19.95" customHeight="1" x14ac:dyDescent="0.3">
      <c r="A13" s="38">
        <v>9</v>
      </c>
      <c r="B13" s="88" t="s">
        <v>837</v>
      </c>
      <c r="C13" s="138"/>
      <c r="D13" s="138"/>
      <c r="E13" s="141"/>
      <c r="F13" s="38" t="s">
        <v>829</v>
      </c>
      <c r="G13" s="56">
        <f t="shared" si="1"/>
        <v>219.31700000000001</v>
      </c>
      <c r="H13" s="40">
        <f t="shared" si="2"/>
        <v>164.9</v>
      </c>
      <c r="I13" s="41">
        <f t="shared" si="3"/>
        <v>111.55</v>
      </c>
      <c r="J13" s="55">
        <v>97</v>
      </c>
      <c r="K13" s="38" t="s">
        <v>4</v>
      </c>
      <c r="L13" s="38"/>
      <c r="M13" s="54">
        <f t="shared" si="4"/>
        <v>0</v>
      </c>
      <c r="N13" s="43">
        <f t="shared" si="0"/>
        <v>0</v>
      </c>
    </row>
    <row r="14" spans="1:14" ht="19.95" customHeight="1" x14ac:dyDescent="0.3">
      <c r="A14" s="38">
        <v>10</v>
      </c>
      <c r="B14" s="88" t="s">
        <v>838</v>
      </c>
      <c r="C14" s="138"/>
      <c r="D14" s="138"/>
      <c r="E14" s="141"/>
      <c r="F14" s="38" t="s">
        <v>829</v>
      </c>
      <c r="G14" s="56">
        <f t="shared" si="1"/>
        <v>223.839</v>
      </c>
      <c r="H14" s="40">
        <f t="shared" si="2"/>
        <v>168.29999999999998</v>
      </c>
      <c r="I14" s="41">
        <f t="shared" si="3"/>
        <v>113.85</v>
      </c>
      <c r="J14" s="55">
        <v>99</v>
      </c>
      <c r="K14" s="38" t="s">
        <v>4</v>
      </c>
      <c r="L14" s="38"/>
      <c r="M14" s="54">
        <f t="shared" si="4"/>
        <v>0</v>
      </c>
      <c r="N14" s="43">
        <f t="shared" si="0"/>
        <v>0</v>
      </c>
    </row>
    <row r="15" spans="1:14" ht="19.95" customHeight="1" x14ac:dyDescent="0.3">
      <c r="A15" s="38">
        <v>11</v>
      </c>
      <c r="B15" s="88" t="s">
        <v>839</v>
      </c>
      <c r="C15" s="138"/>
      <c r="D15" s="138"/>
      <c r="E15" s="141"/>
      <c r="F15" s="38" t="s">
        <v>829</v>
      </c>
      <c r="G15" s="56">
        <f t="shared" si="1"/>
        <v>228.36099999999999</v>
      </c>
      <c r="H15" s="40">
        <f t="shared" si="2"/>
        <v>171.7</v>
      </c>
      <c r="I15" s="41">
        <f t="shared" si="3"/>
        <v>116.14999999999999</v>
      </c>
      <c r="J15" s="55">
        <v>101</v>
      </c>
      <c r="K15" s="38" t="s">
        <v>4</v>
      </c>
      <c r="L15" s="38"/>
      <c r="M15" s="54">
        <f t="shared" si="4"/>
        <v>0</v>
      </c>
      <c r="N15" s="43">
        <f t="shared" si="0"/>
        <v>0</v>
      </c>
    </row>
    <row r="16" spans="1:14" ht="19.95" customHeight="1" x14ac:dyDescent="0.3">
      <c r="A16" s="38">
        <v>12</v>
      </c>
      <c r="B16" s="88" t="s">
        <v>840</v>
      </c>
      <c r="C16" s="138"/>
      <c r="D16" s="138"/>
      <c r="E16" s="141"/>
      <c r="F16" s="38" t="s">
        <v>829</v>
      </c>
      <c r="G16" s="56">
        <f t="shared" si="1"/>
        <v>232.88300000000001</v>
      </c>
      <c r="H16" s="40">
        <f t="shared" si="2"/>
        <v>175.1</v>
      </c>
      <c r="I16" s="41">
        <f t="shared" si="3"/>
        <v>118.44999999999999</v>
      </c>
      <c r="J16" s="55">
        <v>103</v>
      </c>
      <c r="K16" s="38" t="s">
        <v>4</v>
      </c>
      <c r="L16" s="38"/>
      <c r="M16" s="54">
        <f t="shared" si="4"/>
        <v>0</v>
      </c>
      <c r="N16" s="43">
        <f t="shared" si="0"/>
        <v>0</v>
      </c>
    </row>
    <row r="17" spans="1:14" ht="19.95" customHeight="1" x14ac:dyDescent="0.3">
      <c r="A17" s="38">
        <v>13</v>
      </c>
      <c r="B17" s="88" t="s">
        <v>841</v>
      </c>
      <c r="C17" s="138"/>
      <c r="D17" s="138"/>
      <c r="E17" s="141"/>
      <c r="F17" s="38" t="s">
        <v>829</v>
      </c>
      <c r="G17" s="56">
        <f t="shared" si="1"/>
        <v>237.405</v>
      </c>
      <c r="H17" s="40">
        <f t="shared" si="2"/>
        <v>178.5</v>
      </c>
      <c r="I17" s="41">
        <f t="shared" si="3"/>
        <v>120.74999999999999</v>
      </c>
      <c r="J17" s="55">
        <v>105</v>
      </c>
      <c r="K17" s="38" t="s">
        <v>4</v>
      </c>
      <c r="L17" s="38"/>
      <c r="M17" s="54">
        <f t="shared" si="4"/>
        <v>0</v>
      </c>
      <c r="N17" s="43">
        <f t="shared" si="0"/>
        <v>0</v>
      </c>
    </row>
    <row r="18" spans="1:14" ht="19.95" customHeight="1" x14ac:dyDescent="0.3">
      <c r="A18" s="38">
        <v>14</v>
      </c>
      <c r="B18" s="88" t="s">
        <v>842</v>
      </c>
      <c r="C18" s="138"/>
      <c r="D18" s="138"/>
      <c r="E18" s="141"/>
      <c r="F18" s="38" t="s">
        <v>829</v>
      </c>
      <c r="G18" s="56">
        <f t="shared" si="1"/>
        <v>239.666</v>
      </c>
      <c r="H18" s="40">
        <f t="shared" si="2"/>
        <v>180.2</v>
      </c>
      <c r="I18" s="41">
        <f t="shared" si="3"/>
        <v>121.89999999999999</v>
      </c>
      <c r="J18" s="55">
        <v>106</v>
      </c>
      <c r="K18" s="38" t="s">
        <v>4</v>
      </c>
      <c r="L18" s="38"/>
      <c r="M18" s="54">
        <f t="shared" si="4"/>
        <v>0</v>
      </c>
      <c r="N18" s="43">
        <f t="shared" si="0"/>
        <v>0</v>
      </c>
    </row>
    <row r="19" spans="1:14" ht="19.95" customHeight="1" x14ac:dyDescent="0.3">
      <c r="A19" s="38">
        <v>15</v>
      </c>
      <c r="B19" s="88" t="s">
        <v>843</v>
      </c>
      <c r="C19" s="138"/>
      <c r="D19" s="138"/>
      <c r="E19" s="141"/>
      <c r="F19" s="38" t="s">
        <v>829</v>
      </c>
      <c r="G19" s="56">
        <f t="shared" si="1"/>
        <v>244.18800000000002</v>
      </c>
      <c r="H19" s="40">
        <f t="shared" si="2"/>
        <v>183.6</v>
      </c>
      <c r="I19" s="41">
        <f t="shared" si="3"/>
        <v>124.19999999999999</v>
      </c>
      <c r="J19" s="55">
        <v>108</v>
      </c>
      <c r="K19" s="38" t="s">
        <v>4</v>
      </c>
      <c r="L19" s="38"/>
      <c r="M19" s="54">
        <f t="shared" si="4"/>
        <v>0</v>
      </c>
      <c r="N19" s="43">
        <f t="shared" si="0"/>
        <v>0</v>
      </c>
    </row>
    <row r="20" spans="1:14" ht="19.95" customHeight="1" x14ac:dyDescent="0.3">
      <c r="A20" s="38">
        <v>16</v>
      </c>
      <c r="B20" s="88" t="s">
        <v>844</v>
      </c>
      <c r="C20" s="138"/>
      <c r="D20" s="138"/>
      <c r="E20" s="141"/>
      <c r="F20" s="38" t="s">
        <v>829</v>
      </c>
      <c r="G20" s="56">
        <f t="shared" si="1"/>
        <v>248.71</v>
      </c>
      <c r="H20" s="40">
        <f t="shared" si="2"/>
        <v>187</v>
      </c>
      <c r="I20" s="41">
        <f t="shared" si="3"/>
        <v>126.49999999999999</v>
      </c>
      <c r="J20" s="55">
        <v>110</v>
      </c>
      <c r="K20" s="38" t="s">
        <v>4</v>
      </c>
      <c r="L20" s="38"/>
      <c r="M20" s="54">
        <f t="shared" si="4"/>
        <v>0</v>
      </c>
      <c r="N20" s="43">
        <f>SUM(J20*L20)</f>
        <v>0</v>
      </c>
    </row>
    <row r="21" spans="1:14" ht="19.95" customHeight="1" x14ac:dyDescent="0.3">
      <c r="A21" s="38">
        <v>17</v>
      </c>
      <c r="B21" s="88" t="s">
        <v>845</v>
      </c>
      <c r="C21" s="138"/>
      <c r="D21" s="138"/>
      <c r="E21" s="141"/>
      <c r="F21" s="38" t="s">
        <v>829</v>
      </c>
      <c r="G21" s="56">
        <f t="shared" si="1"/>
        <v>250.971</v>
      </c>
      <c r="H21" s="40">
        <f t="shared" si="2"/>
        <v>188.7</v>
      </c>
      <c r="I21" s="41">
        <f t="shared" si="3"/>
        <v>127.64999999999999</v>
      </c>
      <c r="J21" s="55">
        <v>111</v>
      </c>
      <c r="K21" s="38" t="s">
        <v>4</v>
      </c>
      <c r="L21" s="38"/>
      <c r="M21" s="54">
        <f t="shared" si="4"/>
        <v>0</v>
      </c>
      <c r="N21" s="43">
        <f t="shared" si="0"/>
        <v>0</v>
      </c>
    </row>
    <row r="22" spans="1:14" ht="19.95" customHeight="1" x14ac:dyDescent="0.3">
      <c r="A22" s="38">
        <v>18</v>
      </c>
      <c r="B22" s="88" t="s">
        <v>846</v>
      </c>
      <c r="C22" s="138"/>
      <c r="D22" s="138"/>
      <c r="E22" s="141"/>
      <c r="F22" s="38" t="s">
        <v>829</v>
      </c>
      <c r="G22" s="56">
        <f t="shared" si="1"/>
        <v>257.75400000000002</v>
      </c>
      <c r="H22" s="40">
        <f t="shared" si="2"/>
        <v>193.79999999999998</v>
      </c>
      <c r="I22" s="41">
        <f t="shared" si="3"/>
        <v>131.1</v>
      </c>
      <c r="J22" s="55">
        <v>114</v>
      </c>
      <c r="K22" s="38" t="s">
        <v>4</v>
      </c>
      <c r="L22" s="38"/>
      <c r="M22" s="54">
        <f t="shared" si="4"/>
        <v>0</v>
      </c>
      <c r="N22" s="43">
        <f t="shared" si="0"/>
        <v>0</v>
      </c>
    </row>
    <row r="23" spans="1:14" ht="19.95" customHeight="1" x14ac:dyDescent="0.3">
      <c r="A23" s="38">
        <v>19</v>
      </c>
      <c r="B23" s="88" t="s">
        <v>847</v>
      </c>
      <c r="C23" s="138"/>
      <c r="D23" s="138"/>
      <c r="E23" s="141"/>
      <c r="F23" s="38" t="s">
        <v>829</v>
      </c>
      <c r="G23" s="56">
        <f t="shared" si="1"/>
        <v>262.27600000000001</v>
      </c>
      <c r="H23" s="40">
        <f t="shared" si="2"/>
        <v>197.2</v>
      </c>
      <c r="I23" s="41">
        <f t="shared" si="3"/>
        <v>133.39999999999998</v>
      </c>
      <c r="J23" s="55">
        <v>116</v>
      </c>
      <c r="K23" s="38" t="s">
        <v>4</v>
      </c>
      <c r="L23" s="38"/>
      <c r="M23" s="54">
        <f t="shared" si="4"/>
        <v>0</v>
      </c>
      <c r="N23" s="43">
        <f t="shared" si="0"/>
        <v>0</v>
      </c>
    </row>
    <row r="24" spans="1:14" ht="19.95" customHeight="1" x14ac:dyDescent="0.3">
      <c r="A24" s="38">
        <v>20</v>
      </c>
      <c r="B24" s="88" t="s">
        <v>848</v>
      </c>
      <c r="C24" s="138"/>
      <c r="D24" s="138"/>
      <c r="E24" s="141"/>
      <c r="F24" s="38" t="s">
        <v>829</v>
      </c>
      <c r="G24" s="56">
        <f t="shared" si="1"/>
        <v>264.53700000000003</v>
      </c>
      <c r="H24" s="40">
        <f t="shared" si="2"/>
        <v>198.9</v>
      </c>
      <c r="I24" s="41">
        <f t="shared" si="3"/>
        <v>134.54999999999998</v>
      </c>
      <c r="J24" s="55">
        <v>117</v>
      </c>
      <c r="K24" s="38" t="s">
        <v>4</v>
      </c>
      <c r="L24" s="38"/>
      <c r="M24" s="54">
        <f t="shared" si="4"/>
        <v>0</v>
      </c>
      <c r="N24" s="43">
        <f t="shared" si="0"/>
        <v>0</v>
      </c>
    </row>
    <row r="25" spans="1:14" ht="19.95" customHeight="1" x14ac:dyDescent="0.3">
      <c r="A25" s="38">
        <v>21</v>
      </c>
      <c r="B25" s="88" t="s">
        <v>849</v>
      </c>
      <c r="C25" s="138"/>
      <c r="D25" s="138"/>
      <c r="E25" s="141"/>
      <c r="F25" s="38" t="s">
        <v>829</v>
      </c>
      <c r="G25" s="56">
        <f t="shared" si="1"/>
        <v>269.05899999999997</v>
      </c>
      <c r="H25" s="40">
        <f t="shared" si="2"/>
        <v>202.29999999999998</v>
      </c>
      <c r="I25" s="41">
        <f t="shared" si="3"/>
        <v>136.85</v>
      </c>
      <c r="J25" s="55">
        <v>119</v>
      </c>
      <c r="K25" s="38" t="s">
        <v>4</v>
      </c>
      <c r="L25" s="38"/>
      <c r="M25" s="54">
        <f t="shared" si="4"/>
        <v>0</v>
      </c>
      <c r="N25" s="43">
        <f>SUM(J25*L25)</f>
        <v>0</v>
      </c>
    </row>
    <row r="26" spans="1:14" ht="19.95" customHeight="1" x14ac:dyDescent="0.3">
      <c r="A26" s="38">
        <v>22</v>
      </c>
      <c r="B26" s="88" t="s">
        <v>850</v>
      </c>
      <c r="C26" s="138"/>
      <c r="D26" s="138"/>
      <c r="E26" s="141"/>
      <c r="F26" s="38" t="s">
        <v>829</v>
      </c>
      <c r="G26" s="56">
        <f t="shared" si="1"/>
        <v>273.58100000000002</v>
      </c>
      <c r="H26" s="40">
        <f t="shared" si="2"/>
        <v>205.7</v>
      </c>
      <c r="I26" s="41">
        <f t="shared" si="3"/>
        <v>139.14999999999998</v>
      </c>
      <c r="J26" s="55">
        <v>121</v>
      </c>
      <c r="K26" s="38" t="s">
        <v>4</v>
      </c>
      <c r="L26" s="38"/>
      <c r="M26" s="54">
        <f t="shared" si="4"/>
        <v>0</v>
      </c>
      <c r="N26" s="43">
        <f>SUM(J26*L26)</f>
        <v>0</v>
      </c>
    </row>
    <row r="27" spans="1:14" ht="19.95" customHeight="1" x14ac:dyDescent="0.3">
      <c r="A27" s="38">
        <v>23</v>
      </c>
      <c r="B27" s="88" t="s">
        <v>851</v>
      </c>
      <c r="C27" s="138"/>
      <c r="D27" s="138"/>
      <c r="E27" s="141"/>
      <c r="F27" s="38" t="s">
        <v>829</v>
      </c>
      <c r="G27" s="56">
        <f t="shared" si="1"/>
        <v>278.10300000000001</v>
      </c>
      <c r="H27" s="40">
        <f t="shared" si="2"/>
        <v>209.1</v>
      </c>
      <c r="I27" s="41">
        <f t="shared" si="3"/>
        <v>141.44999999999999</v>
      </c>
      <c r="J27" s="55">
        <v>123</v>
      </c>
      <c r="K27" s="38" t="s">
        <v>4</v>
      </c>
      <c r="L27" s="38"/>
      <c r="M27" s="54">
        <f t="shared" si="4"/>
        <v>0</v>
      </c>
      <c r="N27" s="43">
        <f>SUM(J27*L27)</f>
        <v>0</v>
      </c>
    </row>
    <row r="28" spans="1:14" ht="19.95" customHeight="1" x14ac:dyDescent="0.3">
      <c r="A28" s="38">
        <v>24</v>
      </c>
      <c r="B28" s="88" t="s">
        <v>852</v>
      </c>
      <c r="C28" s="138"/>
      <c r="D28" s="138"/>
      <c r="E28" s="141"/>
      <c r="F28" s="38" t="s">
        <v>829</v>
      </c>
      <c r="G28" s="56">
        <f t="shared" si="1"/>
        <v>282.625</v>
      </c>
      <c r="H28" s="40">
        <f t="shared" si="2"/>
        <v>212.5</v>
      </c>
      <c r="I28" s="41">
        <f t="shared" si="3"/>
        <v>143.75</v>
      </c>
      <c r="J28" s="55">
        <v>125</v>
      </c>
      <c r="K28" s="38" t="s">
        <v>4</v>
      </c>
      <c r="L28" s="38"/>
      <c r="M28" s="54">
        <f t="shared" si="4"/>
        <v>0</v>
      </c>
      <c r="N28" s="43">
        <f>SUM(J28*L28)</f>
        <v>0</v>
      </c>
    </row>
    <row r="29" spans="1:14" ht="19.95" customHeight="1" x14ac:dyDescent="0.3">
      <c r="A29" s="38">
        <v>25</v>
      </c>
      <c r="B29" s="88" t="s">
        <v>853</v>
      </c>
      <c r="C29" s="138"/>
      <c r="D29" s="138"/>
      <c r="E29" s="141"/>
      <c r="F29" s="38" t="s">
        <v>829</v>
      </c>
      <c r="G29" s="56">
        <f t="shared" si="1"/>
        <v>287.14700000000005</v>
      </c>
      <c r="H29" s="40">
        <f t="shared" si="2"/>
        <v>215.9</v>
      </c>
      <c r="I29" s="41">
        <f t="shared" si="3"/>
        <v>146.04999999999998</v>
      </c>
      <c r="J29" s="55">
        <v>127</v>
      </c>
      <c r="K29" s="38" t="s">
        <v>4</v>
      </c>
      <c r="L29" s="38"/>
      <c r="M29" s="54">
        <f t="shared" si="4"/>
        <v>0</v>
      </c>
      <c r="N29" s="43">
        <f t="shared" si="0"/>
        <v>0</v>
      </c>
    </row>
    <row r="30" spans="1:14" ht="19.95" customHeight="1" x14ac:dyDescent="0.3">
      <c r="A30" s="38">
        <v>26</v>
      </c>
      <c r="B30" s="88" t="s">
        <v>854</v>
      </c>
      <c r="C30" s="138"/>
      <c r="D30" s="138"/>
      <c r="E30" s="141"/>
      <c r="F30" s="38" t="s">
        <v>829</v>
      </c>
      <c r="G30" s="56">
        <f t="shared" si="1"/>
        <v>289.40800000000002</v>
      </c>
      <c r="H30" s="40">
        <f t="shared" si="2"/>
        <v>217.6</v>
      </c>
      <c r="I30" s="41">
        <f t="shared" si="3"/>
        <v>147.19999999999999</v>
      </c>
      <c r="J30" s="55">
        <v>128</v>
      </c>
      <c r="K30" s="38" t="s">
        <v>4</v>
      </c>
      <c r="L30" s="38"/>
      <c r="M30" s="54">
        <f t="shared" si="4"/>
        <v>0</v>
      </c>
      <c r="N30" s="43">
        <f t="shared" si="0"/>
        <v>0</v>
      </c>
    </row>
    <row r="31" spans="1:14" ht="19.95" customHeight="1" x14ac:dyDescent="0.3">
      <c r="A31" s="38">
        <v>27</v>
      </c>
      <c r="B31" s="88" t="s">
        <v>855</v>
      </c>
      <c r="C31" s="138"/>
      <c r="D31" s="138"/>
      <c r="E31" s="141"/>
      <c r="F31" s="38" t="s">
        <v>829</v>
      </c>
      <c r="G31" s="56">
        <f t="shared" si="1"/>
        <v>293.93</v>
      </c>
      <c r="H31" s="40">
        <f t="shared" si="2"/>
        <v>221</v>
      </c>
      <c r="I31" s="41">
        <f t="shared" si="3"/>
        <v>149.5</v>
      </c>
      <c r="J31" s="55">
        <v>130</v>
      </c>
      <c r="K31" s="38" t="s">
        <v>4</v>
      </c>
      <c r="L31" s="38"/>
      <c r="M31" s="54">
        <f t="shared" si="4"/>
        <v>0</v>
      </c>
      <c r="N31" s="43">
        <f t="shared" si="0"/>
        <v>0</v>
      </c>
    </row>
    <row r="32" spans="1:14" ht="19.95" customHeight="1" x14ac:dyDescent="0.3">
      <c r="A32" s="38">
        <v>28</v>
      </c>
      <c r="B32" s="88" t="s">
        <v>856</v>
      </c>
      <c r="C32" s="138"/>
      <c r="D32" s="138"/>
      <c r="E32" s="141"/>
      <c r="F32" s="38" t="s">
        <v>829</v>
      </c>
      <c r="G32" s="56">
        <f t="shared" si="1"/>
        <v>298.452</v>
      </c>
      <c r="H32" s="40">
        <f t="shared" si="2"/>
        <v>224.4</v>
      </c>
      <c r="I32" s="41">
        <f t="shared" si="3"/>
        <v>151.79999999999998</v>
      </c>
      <c r="J32" s="55">
        <v>132</v>
      </c>
      <c r="K32" s="38" t="s">
        <v>4</v>
      </c>
      <c r="L32" s="38"/>
      <c r="M32" s="54">
        <f t="shared" si="4"/>
        <v>0</v>
      </c>
      <c r="N32" s="43">
        <f t="shared" si="0"/>
        <v>0</v>
      </c>
    </row>
    <row r="33" spans="1:14" ht="19.95" customHeight="1" x14ac:dyDescent="0.3">
      <c r="A33" s="38">
        <v>29</v>
      </c>
      <c r="B33" s="88" t="s">
        <v>857</v>
      </c>
      <c r="C33" s="139"/>
      <c r="D33" s="139"/>
      <c r="E33" s="142"/>
      <c r="F33" s="38" t="s">
        <v>829</v>
      </c>
      <c r="G33" s="56">
        <f t="shared" si="1"/>
        <v>302.97399999999999</v>
      </c>
      <c r="H33" s="40">
        <f t="shared" si="2"/>
        <v>227.79999999999998</v>
      </c>
      <c r="I33" s="41">
        <f t="shared" si="3"/>
        <v>154.1</v>
      </c>
      <c r="J33" s="55">
        <v>134</v>
      </c>
      <c r="K33" s="38" t="s">
        <v>4</v>
      </c>
      <c r="L33" s="38"/>
      <c r="M33" s="54">
        <f t="shared" si="4"/>
        <v>0</v>
      </c>
      <c r="N33" s="43">
        <f t="shared" si="0"/>
        <v>0</v>
      </c>
    </row>
    <row r="34" spans="1:14" ht="19.95" customHeight="1" x14ac:dyDescent="0.3">
      <c r="A34" s="143" t="s">
        <v>858</v>
      </c>
      <c r="B34" s="144"/>
      <c r="C34" s="144"/>
      <c r="D34" s="144"/>
      <c r="E34" s="144"/>
      <c r="F34" s="144"/>
      <c r="G34" s="144"/>
      <c r="H34" s="144"/>
      <c r="I34" s="144"/>
      <c r="J34" s="144"/>
      <c r="K34" s="144"/>
      <c r="L34" s="144"/>
      <c r="M34" s="144"/>
      <c r="N34" s="145"/>
    </row>
    <row r="35" spans="1:14" ht="19.95" customHeight="1" x14ac:dyDescent="0.3">
      <c r="A35" s="38">
        <v>1</v>
      </c>
      <c r="B35" s="88" t="s">
        <v>859</v>
      </c>
      <c r="C35" s="137" t="s">
        <v>827</v>
      </c>
      <c r="D35" s="137" t="s">
        <v>828</v>
      </c>
      <c r="E35" s="140"/>
      <c r="F35" s="38" t="s">
        <v>829</v>
      </c>
      <c r="G35" s="56">
        <f>H35*1.33</f>
        <v>205.751</v>
      </c>
      <c r="H35" s="40">
        <f>J35*1.7</f>
        <v>154.69999999999999</v>
      </c>
      <c r="I35" s="41">
        <f>J35*1.15</f>
        <v>104.64999999999999</v>
      </c>
      <c r="J35" s="55">
        <v>91</v>
      </c>
      <c r="K35" s="38" t="s">
        <v>4</v>
      </c>
      <c r="L35" s="38"/>
      <c r="M35" s="54">
        <f>SUM(I35*L35)</f>
        <v>0</v>
      </c>
      <c r="N35" s="43">
        <f t="shared" ref="N35:N49" si="5">SUM(J35*L35)</f>
        <v>0</v>
      </c>
    </row>
    <row r="36" spans="1:14" ht="19.95" customHeight="1" x14ac:dyDescent="0.3">
      <c r="A36" s="38">
        <v>2</v>
      </c>
      <c r="B36" s="88" t="s">
        <v>860</v>
      </c>
      <c r="C36" s="138"/>
      <c r="D36" s="138"/>
      <c r="E36" s="141"/>
      <c r="F36" s="38" t="s">
        <v>829</v>
      </c>
      <c r="G36" s="56">
        <f t="shared" ref="G36:G63" si="6">H36*1.33</f>
        <v>210.273</v>
      </c>
      <c r="H36" s="40">
        <f t="shared" ref="H36:H63" si="7">J36*1.7</f>
        <v>158.1</v>
      </c>
      <c r="I36" s="41">
        <f t="shared" ref="I36:I63" si="8">J36*1.15</f>
        <v>106.94999999999999</v>
      </c>
      <c r="J36" s="55">
        <v>93</v>
      </c>
      <c r="K36" s="38" t="s">
        <v>4</v>
      </c>
      <c r="L36" s="38"/>
      <c r="M36" s="54">
        <f t="shared" ref="M36:M63" si="9">SUM(I36*L36)</f>
        <v>0</v>
      </c>
      <c r="N36" s="43">
        <f t="shared" si="5"/>
        <v>0</v>
      </c>
    </row>
    <row r="37" spans="1:14" ht="19.95" customHeight="1" x14ac:dyDescent="0.3">
      <c r="A37" s="38">
        <v>3</v>
      </c>
      <c r="B37" s="88" t="s">
        <v>861</v>
      </c>
      <c r="C37" s="138"/>
      <c r="D37" s="138"/>
      <c r="E37" s="141"/>
      <c r="F37" s="38" t="s">
        <v>829</v>
      </c>
      <c r="G37" s="56">
        <f t="shared" si="6"/>
        <v>214.79500000000002</v>
      </c>
      <c r="H37" s="40">
        <f t="shared" si="7"/>
        <v>161.5</v>
      </c>
      <c r="I37" s="41">
        <f t="shared" si="8"/>
        <v>109.24999999999999</v>
      </c>
      <c r="J37" s="55">
        <v>95</v>
      </c>
      <c r="K37" s="38" t="s">
        <v>4</v>
      </c>
      <c r="L37" s="38"/>
      <c r="M37" s="54">
        <f t="shared" si="9"/>
        <v>0</v>
      </c>
      <c r="N37" s="43">
        <f t="shared" si="5"/>
        <v>0</v>
      </c>
    </row>
    <row r="38" spans="1:14" ht="19.95" customHeight="1" x14ac:dyDescent="0.3">
      <c r="A38" s="38">
        <v>4</v>
      </c>
      <c r="B38" s="88" t="s">
        <v>862</v>
      </c>
      <c r="C38" s="138"/>
      <c r="D38" s="138"/>
      <c r="E38" s="141"/>
      <c r="F38" s="38" t="s">
        <v>829</v>
      </c>
      <c r="G38" s="56">
        <f t="shared" si="6"/>
        <v>219.31700000000001</v>
      </c>
      <c r="H38" s="40">
        <f t="shared" si="7"/>
        <v>164.9</v>
      </c>
      <c r="I38" s="41">
        <f t="shared" si="8"/>
        <v>111.55</v>
      </c>
      <c r="J38" s="55">
        <v>97</v>
      </c>
      <c r="K38" s="38" t="s">
        <v>4</v>
      </c>
      <c r="L38" s="38"/>
      <c r="M38" s="54">
        <f t="shared" si="9"/>
        <v>0</v>
      </c>
      <c r="N38" s="43">
        <f t="shared" si="5"/>
        <v>0</v>
      </c>
    </row>
    <row r="39" spans="1:14" ht="19.95" customHeight="1" x14ac:dyDescent="0.3">
      <c r="A39" s="38">
        <v>5</v>
      </c>
      <c r="B39" s="88" t="s">
        <v>863</v>
      </c>
      <c r="C39" s="138"/>
      <c r="D39" s="138"/>
      <c r="E39" s="141"/>
      <c r="F39" s="38" t="s">
        <v>829</v>
      </c>
      <c r="G39" s="56">
        <f t="shared" si="6"/>
        <v>221.578</v>
      </c>
      <c r="H39" s="40">
        <f t="shared" si="7"/>
        <v>166.6</v>
      </c>
      <c r="I39" s="41">
        <f t="shared" si="8"/>
        <v>112.69999999999999</v>
      </c>
      <c r="J39" s="55">
        <v>98</v>
      </c>
      <c r="K39" s="38" t="s">
        <v>4</v>
      </c>
      <c r="L39" s="38"/>
      <c r="M39" s="54">
        <f t="shared" si="9"/>
        <v>0</v>
      </c>
      <c r="N39" s="43">
        <f t="shared" si="5"/>
        <v>0</v>
      </c>
    </row>
    <row r="40" spans="1:14" ht="19.95" customHeight="1" x14ac:dyDescent="0.3">
      <c r="A40" s="38">
        <v>6</v>
      </c>
      <c r="B40" s="88" t="s">
        <v>864</v>
      </c>
      <c r="C40" s="138"/>
      <c r="D40" s="138"/>
      <c r="E40" s="141"/>
      <c r="F40" s="38" t="s">
        <v>829</v>
      </c>
      <c r="G40" s="56">
        <f t="shared" si="6"/>
        <v>226.10000000000002</v>
      </c>
      <c r="H40" s="40">
        <f t="shared" si="7"/>
        <v>170</v>
      </c>
      <c r="I40" s="41">
        <f t="shared" si="8"/>
        <v>114.99999999999999</v>
      </c>
      <c r="J40" s="55">
        <v>100</v>
      </c>
      <c r="K40" s="38" t="s">
        <v>4</v>
      </c>
      <c r="L40" s="38"/>
      <c r="M40" s="54">
        <f t="shared" si="9"/>
        <v>0</v>
      </c>
      <c r="N40" s="43">
        <f t="shared" si="5"/>
        <v>0</v>
      </c>
    </row>
    <row r="41" spans="1:14" ht="19.95" customHeight="1" x14ac:dyDescent="0.3">
      <c r="A41" s="38">
        <v>7</v>
      </c>
      <c r="B41" s="88" t="s">
        <v>865</v>
      </c>
      <c r="C41" s="138"/>
      <c r="D41" s="138"/>
      <c r="E41" s="141"/>
      <c r="F41" s="38" t="s">
        <v>829</v>
      </c>
      <c r="G41" s="56">
        <f t="shared" si="6"/>
        <v>230.62200000000001</v>
      </c>
      <c r="H41" s="40">
        <f t="shared" si="7"/>
        <v>173.4</v>
      </c>
      <c r="I41" s="41">
        <f t="shared" si="8"/>
        <v>117.3</v>
      </c>
      <c r="J41" s="55">
        <v>102</v>
      </c>
      <c r="K41" s="38" t="s">
        <v>4</v>
      </c>
      <c r="L41" s="38"/>
      <c r="M41" s="54">
        <f t="shared" si="9"/>
        <v>0</v>
      </c>
      <c r="N41" s="43">
        <f t="shared" si="5"/>
        <v>0</v>
      </c>
    </row>
    <row r="42" spans="1:14" ht="19.95" customHeight="1" x14ac:dyDescent="0.3">
      <c r="A42" s="38">
        <v>8</v>
      </c>
      <c r="B42" s="88" t="s">
        <v>866</v>
      </c>
      <c r="C42" s="138"/>
      <c r="D42" s="138"/>
      <c r="E42" s="141"/>
      <c r="F42" s="38" t="s">
        <v>829</v>
      </c>
      <c r="G42" s="56">
        <f t="shared" si="6"/>
        <v>235.14399999999998</v>
      </c>
      <c r="H42" s="40">
        <f t="shared" si="7"/>
        <v>176.79999999999998</v>
      </c>
      <c r="I42" s="41">
        <f t="shared" si="8"/>
        <v>119.6</v>
      </c>
      <c r="J42" s="55">
        <v>104</v>
      </c>
      <c r="K42" s="38" t="s">
        <v>4</v>
      </c>
      <c r="L42" s="38"/>
      <c r="M42" s="54">
        <f t="shared" si="9"/>
        <v>0</v>
      </c>
      <c r="N42" s="43">
        <f t="shared" si="5"/>
        <v>0</v>
      </c>
    </row>
    <row r="43" spans="1:14" ht="19.95" customHeight="1" x14ac:dyDescent="0.3">
      <c r="A43" s="38">
        <v>9</v>
      </c>
      <c r="B43" s="88" t="s">
        <v>867</v>
      </c>
      <c r="C43" s="138"/>
      <c r="D43" s="138"/>
      <c r="E43" s="141"/>
      <c r="F43" s="38" t="s">
        <v>829</v>
      </c>
      <c r="G43" s="56">
        <f t="shared" si="6"/>
        <v>239.666</v>
      </c>
      <c r="H43" s="40">
        <f t="shared" si="7"/>
        <v>180.2</v>
      </c>
      <c r="I43" s="41">
        <f t="shared" si="8"/>
        <v>121.89999999999999</v>
      </c>
      <c r="J43" s="55">
        <v>106</v>
      </c>
      <c r="K43" s="38" t="s">
        <v>4</v>
      </c>
      <c r="L43" s="38"/>
      <c r="M43" s="54">
        <f t="shared" si="9"/>
        <v>0</v>
      </c>
      <c r="N43" s="43">
        <f t="shared" si="5"/>
        <v>0</v>
      </c>
    </row>
    <row r="44" spans="1:14" ht="19.95" customHeight="1" x14ac:dyDescent="0.3">
      <c r="A44" s="38">
        <v>10</v>
      </c>
      <c r="B44" s="88" t="s">
        <v>868</v>
      </c>
      <c r="C44" s="138"/>
      <c r="D44" s="138"/>
      <c r="E44" s="141"/>
      <c r="F44" s="38" t="s">
        <v>829</v>
      </c>
      <c r="G44" s="56">
        <f t="shared" si="6"/>
        <v>244.18800000000002</v>
      </c>
      <c r="H44" s="40">
        <f t="shared" si="7"/>
        <v>183.6</v>
      </c>
      <c r="I44" s="41">
        <f t="shared" si="8"/>
        <v>124.19999999999999</v>
      </c>
      <c r="J44" s="55">
        <v>108</v>
      </c>
      <c r="K44" s="38" t="s">
        <v>4</v>
      </c>
      <c r="L44" s="38"/>
      <c r="M44" s="54">
        <f t="shared" si="9"/>
        <v>0</v>
      </c>
      <c r="N44" s="43">
        <f t="shared" si="5"/>
        <v>0</v>
      </c>
    </row>
    <row r="45" spans="1:14" ht="19.95" customHeight="1" x14ac:dyDescent="0.3">
      <c r="A45" s="38">
        <v>11</v>
      </c>
      <c r="B45" s="88" t="s">
        <v>869</v>
      </c>
      <c r="C45" s="138"/>
      <c r="D45" s="138"/>
      <c r="E45" s="141"/>
      <c r="F45" s="38" t="s">
        <v>829</v>
      </c>
      <c r="G45" s="56">
        <f t="shared" si="6"/>
        <v>246.44899999999998</v>
      </c>
      <c r="H45" s="40">
        <f t="shared" si="7"/>
        <v>185.29999999999998</v>
      </c>
      <c r="I45" s="41">
        <f t="shared" si="8"/>
        <v>125.35</v>
      </c>
      <c r="J45" s="55">
        <v>109</v>
      </c>
      <c r="K45" s="38" t="s">
        <v>4</v>
      </c>
      <c r="L45" s="38"/>
      <c r="M45" s="54">
        <f t="shared" si="9"/>
        <v>0</v>
      </c>
      <c r="N45" s="43">
        <f t="shared" si="5"/>
        <v>0</v>
      </c>
    </row>
    <row r="46" spans="1:14" ht="19.95" customHeight="1" x14ac:dyDescent="0.3">
      <c r="A46" s="38">
        <v>12</v>
      </c>
      <c r="B46" s="88" t="s">
        <v>870</v>
      </c>
      <c r="C46" s="138"/>
      <c r="D46" s="138"/>
      <c r="E46" s="141"/>
      <c r="F46" s="38" t="s">
        <v>829</v>
      </c>
      <c r="G46" s="56">
        <f t="shared" si="6"/>
        <v>250.971</v>
      </c>
      <c r="H46" s="40">
        <f t="shared" si="7"/>
        <v>188.7</v>
      </c>
      <c r="I46" s="41">
        <f t="shared" si="8"/>
        <v>127.64999999999999</v>
      </c>
      <c r="J46" s="55">
        <v>111</v>
      </c>
      <c r="K46" s="38" t="s">
        <v>4</v>
      </c>
      <c r="L46" s="38"/>
      <c r="M46" s="54">
        <f t="shared" si="9"/>
        <v>0</v>
      </c>
      <c r="N46" s="43">
        <f t="shared" si="5"/>
        <v>0</v>
      </c>
    </row>
    <row r="47" spans="1:14" ht="19.95" customHeight="1" x14ac:dyDescent="0.3">
      <c r="A47" s="38">
        <v>13</v>
      </c>
      <c r="B47" s="88" t="s">
        <v>871</v>
      </c>
      <c r="C47" s="138"/>
      <c r="D47" s="138"/>
      <c r="E47" s="141"/>
      <c r="F47" s="38" t="s">
        <v>829</v>
      </c>
      <c r="G47" s="56">
        <f t="shared" si="6"/>
        <v>255.49299999999999</v>
      </c>
      <c r="H47" s="40">
        <f t="shared" si="7"/>
        <v>192.1</v>
      </c>
      <c r="I47" s="41">
        <f t="shared" si="8"/>
        <v>129.94999999999999</v>
      </c>
      <c r="J47" s="55">
        <v>113</v>
      </c>
      <c r="K47" s="38" t="s">
        <v>4</v>
      </c>
      <c r="L47" s="38"/>
      <c r="M47" s="54">
        <f t="shared" si="9"/>
        <v>0</v>
      </c>
      <c r="N47" s="43">
        <f t="shared" si="5"/>
        <v>0</v>
      </c>
    </row>
    <row r="48" spans="1:14" ht="19.95" customHeight="1" x14ac:dyDescent="0.3">
      <c r="A48" s="38">
        <v>14</v>
      </c>
      <c r="B48" s="88" t="s">
        <v>872</v>
      </c>
      <c r="C48" s="138"/>
      <c r="D48" s="138"/>
      <c r="E48" s="141"/>
      <c r="F48" s="38" t="s">
        <v>829</v>
      </c>
      <c r="G48" s="56">
        <f t="shared" si="6"/>
        <v>260.01499999999999</v>
      </c>
      <c r="H48" s="40">
        <f t="shared" si="7"/>
        <v>195.5</v>
      </c>
      <c r="I48" s="41">
        <f t="shared" si="8"/>
        <v>132.25</v>
      </c>
      <c r="J48" s="55">
        <v>115</v>
      </c>
      <c r="K48" s="38" t="s">
        <v>4</v>
      </c>
      <c r="L48" s="38"/>
      <c r="M48" s="54">
        <f t="shared" si="9"/>
        <v>0</v>
      </c>
      <c r="N48" s="43">
        <f t="shared" si="5"/>
        <v>0</v>
      </c>
    </row>
    <row r="49" spans="1:14" ht="19.95" customHeight="1" x14ac:dyDescent="0.3">
      <c r="A49" s="38">
        <v>15</v>
      </c>
      <c r="B49" s="88" t="s">
        <v>873</v>
      </c>
      <c r="C49" s="138"/>
      <c r="D49" s="138"/>
      <c r="E49" s="141"/>
      <c r="F49" s="38" t="s">
        <v>829</v>
      </c>
      <c r="G49" s="56">
        <f t="shared" si="6"/>
        <v>264.53700000000003</v>
      </c>
      <c r="H49" s="40">
        <f t="shared" si="7"/>
        <v>198.9</v>
      </c>
      <c r="I49" s="41">
        <f t="shared" si="8"/>
        <v>134.54999999999998</v>
      </c>
      <c r="J49" s="55">
        <v>117</v>
      </c>
      <c r="K49" s="38" t="s">
        <v>4</v>
      </c>
      <c r="L49" s="38"/>
      <c r="M49" s="54">
        <f t="shared" si="9"/>
        <v>0</v>
      </c>
      <c r="N49" s="43">
        <f t="shared" si="5"/>
        <v>0</v>
      </c>
    </row>
    <row r="50" spans="1:14" ht="19.95" customHeight="1" x14ac:dyDescent="0.3">
      <c r="A50" s="38">
        <v>16</v>
      </c>
      <c r="B50" s="88" t="s">
        <v>874</v>
      </c>
      <c r="C50" s="138"/>
      <c r="D50" s="138"/>
      <c r="E50" s="141"/>
      <c r="F50" s="38" t="s">
        <v>829</v>
      </c>
      <c r="G50" s="56">
        <f t="shared" si="6"/>
        <v>269.05899999999997</v>
      </c>
      <c r="H50" s="40">
        <f t="shared" si="7"/>
        <v>202.29999999999998</v>
      </c>
      <c r="I50" s="41">
        <f t="shared" si="8"/>
        <v>136.85</v>
      </c>
      <c r="J50" s="55">
        <v>119</v>
      </c>
      <c r="K50" s="38" t="s">
        <v>4</v>
      </c>
      <c r="L50" s="38"/>
      <c r="M50" s="54">
        <f t="shared" si="9"/>
        <v>0</v>
      </c>
      <c r="N50" s="43">
        <f>SUM(J50*L50)</f>
        <v>0</v>
      </c>
    </row>
    <row r="51" spans="1:14" ht="19.95" customHeight="1" x14ac:dyDescent="0.3">
      <c r="A51" s="38">
        <v>17</v>
      </c>
      <c r="B51" s="88" t="s">
        <v>875</v>
      </c>
      <c r="C51" s="138"/>
      <c r="D51" s="138"/>
      <c r="E51" s="141"/>
      <c r="F51" s="38" t="s">
        <v>829</v>
      </c>
      <c r="G51" s="56">
        <f t="shared" si="6"/>
        <v>273.58100000000002</v>
      </c>
      <c r="H51" s="40">
        <f t="shared" si="7"/>
        <v>205.7</v>
      </c>
      <c r="I51" s="41">
        <f t="shared" si="8"/>
        <v>139.14999999999998</v>
      </c>
      <c r="J51" s="55">
        <v>121</v>
      </c>
      <c r="K51" s="38" t="s">
        <v>4</v>
      </c>
      <c r="L51" s="38"/>
      <c r="M51" s="54">
        <f t="shared" si="9"/>
        <v>0</v>
      </c>
      <c r="N51" s="43">
        <f t="shared" ref="N51:N54" si="10">SUM(J51*L51)</f>
        <v>0</v>
      </c>
    </row>
    <row r="52" spans="1:14" ht="19.95" customHeight="1" x14ac:dyDescent="0.3">
      <c r="A52" s="38">
        <v>18</v>
      </c>
      <c r="B52" s="88" t="s">
        <v>876</v>
      </c>
      <c r="C52" s="138"/>
      <c r="D52" s="138"/>
      <c r="E52" s="141"/>
      <c r="F52" s="38" t="s">
        <v>829</v>
      </c>
      <c r="G52" s="56">
        <f t="shared" si="6"/>
        <v>275.84200000000004</v>
      </c>
      <c r="H52" s="40">
        <f t="shared" si="7"/>
        <v>207.4</v>
      </c>
      <c r="I52" s="41">
        <f t="shared" si="8"/>
        <v>140.29999999999998</v>
      </c>
      <c r="J52" s="55">
        <v>122</v>
      </c>
      <c r="K52" s="38" t="s">
        <v>4</v>
      </c>
      <c r="L52" s="38"/>
      <c r="M52" s="54">
        <f t="shared" si="9"/>
        <v>0</v>
      </c>
      <c r="N52" s="43">
        <f t="shared" si="10"/>
        <v>0</v>
      </c>
    </row>
    <row r="53" spans="1:14" ht="19.95" customHeight="1" x14ac:dyDescent="0.3">
      <c r="A53" s="38">
        <v>19</v>
      </c>
      <c r="B53" s="88" t="s">
        <v>877</v>
      </c>
      <c r="C53" s="138"/>
      <c r="D53" s="138"/>
      <c r="E53" s="141"/>
      <c r="F53" s="38" t="s">
        <v>829</v>
      </c>
      <c r="G53" s="56">
        <f t="shared" si="6"/>
        <v>280.36399999999998</v>
      </c>
      <c r="H53" s="40">
        <f t="shared" si="7"/>
        <v>210.79999999999998</v>
      </c>
      <c r="I53" s="41">
        <f t="shared" si="8"/>
        <v>142.6</v>
      </c>
      <c r="J53" s="55">
        <v>124</v>
      </c>
      <c r="K53" s="38" t="s">
        <v>4</v>
      </c>
      <c r="L53" s="38"/>
      <c r="M53" s="54">
        <f t="shared" si="9"/>
        <v>0</v>
      </c>
      <c r="N53" s="43">
        <f t="shared" si="10"/>
        <v>0</v>
      </c>
    </row>
    <row r="54" spans="1:14" ht="19.95" customHeight="1" x14ac:dyDescent="0.3">
      <c r="A54" s="38">
        <v>20</v>
      </c>
      <c r="B54" s="88" t="s">
        <v>878</v>
      </c>
      <c r="C54" s="138"/>
      <c r="D54" s="138"/>
      <c r="E54" s="141"/>
      <c r="F54" s="38" t="s">
        <v>829</v>
      </c>
      <c r="G54" s="56">
        <f t="shared" si="6"/>
        <v>284.88600000000002</v>
      </c>
      <c r="H54" s="40">
        <f t="shared" si="7"/>
        <v>214.2</v>
      </c>
      <c r="I54" s="41">
        <f t="shared" si="8"/>
        <v>144.89999999999998</v>
      </c>
      <c r="J54" s="55">
        <v>126</v>
      </c>
      <c r="K54" s="38" t="s">
        <v>4</v>
      </c>
      <c r="L54" s="38"/>
      <c r="M54" s="54">
        <f t="shared" si="9"/>
        <v>0</v>
      </c>
      <c r="N54" s="43">
        <f t="shared" si="10"/>
        <v>0</v>
      </c>
    </row>
    <row r="55" spans="1:14" ht="19.95" customHeight="1" x14ac:dyDescent="0.3">
      <c r="A55" s="38">
        <v>21</v>
      </c>
      <c r="B55" s="88" t="s">
        <v>879</v>
      </c>
      <c r="C55" s="138"/>
      <c r="D55" s="138"/>
      <c r="E55" s="141"/>
      <c r="F55" s="38" t="s">
        <v>829</v>
      </c>
      <c r="G55" s="56">
        <f t="shared" si="6"/>
        <v>289.40800000000002</v>
      </c>
      <c r="H55" s="40">
        <f t="shared" si="7"/>
        <v>217.6</v>
      </c>
      <c r="I55" s="41">
        <f t="shared" si="8"/>
        <v>147.19999999999999</v>
      </c>
      <c r="J55" s="55">
        <v>128</v>
      </c>
      <c r="K55" s="38" t="s">
        <v>4</v>
      </c>
      <c r="L55" s="38"/>
      <c r="M55" s="54">
        <f t="shared" si="9"/>
        <v>0</v>
      </c>
      <c r="N55" s="43">
        <f>SUM(J55*L55)</f>
        <v>0</v>
      </c>
    </row>
    <row r="56" spans="1:14" ht="19.95" customHeight="1" x14ac:dyDescent="0.3">
      <c r="A56" s="38">
        <v>22</v>
      </c>
      <c r="B56" s="88" t="s">
        <v>880</v>
      </c>
      <c r="C56" s="138"/>
      <c r="D56" s="138"/>
      <c r="E56" s="141"/>
      <c r="F56" s="38" t="s">
        <v>829</v>
      </c>
      <c r="G56" s="56">
        <f t="shared" si="6"/>
        <v>293.93</v>
      </c>
      <c r="H56" s="40">
        <f t="shared" si="7"/>
        <v>221</v>
      </c>
      <c r="I56" s="41">
        <f t="shared" si="8"/>
        <v>149.5</v>
      </c>
      <c r="J56" s="55">
        <v>130</v>
      </c>
      <c r="K56" s="38" t="s">
        <v>4</v>
      </c>
      <c r="L56" s="38"/>
      <c r="M56" s="54">
        <f t="shared" si="9"/>
        <v>0</v>
      </c>
      <c r="N56" s="43">
        <f>SUM(J56*L56)</f>
        <v>0</v>
      </c>
    </row>
    <row r="57" spans="1:14" ht="19.95" customHeight="1" x14ac:dyDescent="0.3">
      <c r="A57" s="38">
        <v>23</v>
      </c>
      <c r="B57" s="88" t="s">
        <v>881</v>
      </c>
      <c r="C57" s="138"/>
      <c r="D57" s="138"/>
      <c r="E57" s="141"/>
      <c r="F57" s="38" t="s">
        <v>829</v>
      </c>
      <c r="G57" s="56">
        <f t="shared" si="6"/>
        <v>298.452</v>
      </c>
      <c r="H57" s="40">
        <f t="shared" si="7"/>
        <v>224.4</v>
      </c>
      <c r="I57" s="41">
        <f t="shared" si="8"/>
        <v>151.79999999999998</v>
      </c>
      <c r="J57" s="55">
        <v>132</v>
      </c>
      <c r="K57" s="38" t="s">
        <v>4</v>
      </c>
      <c r="L57" s="38"/>
      <c r="M57" s="54">
        <f t="shared" si="9"/>
        <v>0</v>
      </c>
      <c r="N57" s="43">
        <f>SUM(J57*L57)</f>
        <v>0</v>
      </c>
    </row>
    <row r="58" spans="1:14" ht="19.95" customHeight="1" x14ac:dyDescent="0.3">
      <c r="A58" s="38">
        <v>24</v>
      </c>
      <c r="B58" s="88" t="s">
        <v>882</v>
      </c>
      <c r="C58" s="138"/>
      <c r="D58" s="138"/>
      <c r="E58" s="141"/>
      <c r="F58" s="38" t="s">
        <v>829</v>
      </c>
      <c r="G58" s="56">
        <f t="shared" si="6"/>
        <v>300.71300000000002</v>
      </c>
      <c r="H58" s="40">
        <f t="shared" si="7"/>
        <v>226.1</v>
      </c>
      <c r="I58" s="41">
        <f t="shared" si="8"/>
        <v>152.94999999999999</v>
      </c>
      <c r="J58" s="55">
        <v>133</v>
      </c>
      <c r="K58" s="38" t="s">
        <v>4</v>
      </c>
      <c r="L58" s="38"/>
      <c r="M58" s="54">
        <f t="shared" si="9"/>
        <v>0</v>
      </c>
      <c r="N58" s="43">
        <f>SUM(J58*L58)</f>
        <v>0</v>
      </c>
    </row>
    <row r="59" spans="1:14" ht="19.95" customHeight="1" x14ac:dyDescent="0.3">
      <c r="A59" s="38">
        <v>25</v>
      </c>
      <c r="B59" s="88" t="s">
        <v>883</v>
      </c>
      <c r="C59" s="138"/>
      <c r="D59" s="138"/>
      <c r="E59" s="141"/>
      <c r="F59" s="38" t="s">
        <v>829</v>
      </c>
      <c r="G59" s="56">
        <f t="shared" si="6"/>
        <v>305.23500000000001</v>
      </c>
      <c r="H59" s="40">
        <f t="shared" si="7"/>
        <v>229.5</v>
      </c>
      <c r="I59" s="41">
        <f t="shared" si="8"/>
        <v>155.25</v>
      </c>
      <c r="J59" s="55">
        <v>135</v>
      </c>
      <c r="K59" s="38" t="s">
        <v>4</v>
      </c>
      <c r="L59" s="38"/>
      <c r="M59" s="54">
        <f t="shared" si="9"/>
        <v>0</v>
      </c>
      <c r="N59" s="43">
        <f t="shared" ref="N59:N63" si="11">SUM(J59*L59)</f>
        <v>0</v>
      </c>
    </row>
    <row r="60" spans="1:14" ht="19.95" customHeight="1" x14ac:dyDescent="0.3">
      <c r="A60" s="38">
        <v>26</v>
      </c>
      <c r="B60" s="88" t="s">
        <v>884</v>
      </c>
      <c r="C60" s="138"/>
      <c r="D60" s="138"/>
      <c r="E60" s="141"/>
      <c r="F60" s="38" t="s">
        <v>829</v>
      </c>
      <c r="G60" s="56">
        <f t="shared" si="6"/>
        <v>309.75700000000001</v>
      </c>
      <c r="H60" s="40">
        <f t="shared" si="7"/>
        <v>232.9</v>
      </c>
      <c r="I60" s="41">
        <f t="shared" si="8"/>
        <v>157.54999999999998</v>
      </c>
      <c r="J60" s="55">
        <v>137</v>
      </c>
      <c r="K60" s="38" t="s">
        <v>4</v>
      </c>
      <c r="L60" s="38"/>
      <c r="M60" s="54">
        <f t="shared" si="9"/>
        <v>0</v>
      </c>
      <c r="N60" s="43">
        <f t="shared" si="11"/>
        <v>0</v>
      </c>
    </row>
    <row r="61" spans="1:14" ht="19.95" customHeight="1" x14ac:dyDescent="0.3">
      <c r="A61" s="38">
        <v>27</v>
      </c>
      <c r="B61" s="88" t="s">
        <v>885</v>
      </c>
      <c r="C61" s="138"/>
      <c r="D61" s="138"/>
      <c r="E61" s="141"/>
      <c r="F61" s="38" t="s">
        <v>829</v>
      </c>
      <c r="G61" s="56">
        <f t="shared" si="6"/>
        <v>314.279</v>
      </c>
      <c r="H61" s="40">
        <f t="shared" si="7"/>
        <v>236.29999999999998</v>
      </c>
      <c r="I61" s="41">
        <f t="shared" si="8"/>
        <v>159.85</v>
      </c>
      <c r="J61" s="55">
        <v>139</v>
      </c>
      <c r="K61" s="38" t="s">
        <v>4</v>
      </c>
      <c r="L61" s="38"/>
      <c r="M61" s="54">
        <f t="shared" si="9"/>
        <v>0</v>
      </c>
      <c r="N61" s="43">
        <f t="shared" si="11"/>
        <v>0</v>
      </c>
    </row>
    <row r="62" spans="1:14" ht="19.95" customHeight="1" x14ac:dyDescent="0.3">
      <c r="A62" s="38">
        <v>28</v>
      </c>
      <c r="B62" s="88" t="s">
        <v>886</v>
      </c>
      <c r="C62" s="138"/>
      <c r="D62" s="138"/>
      <c r="E62" s="141"/>
      <c r="F62" s="38" t="s">
        <v>829</v>
      </c>
      <c r="G62" s="56">
        <f t="shared" si="6"/>
        <v>318.80099999999999</v>
      </c>
      <c r="H62" s="40">
        <f t="shared" si="7"/>
        <v>239.7</v>
      </c>
      <c r="I62" s="41">
        <f t="shared" si="8"/>
        <v>162.14999999999998</v>
      </c>
      <c r="J62" s="55">
        <v>141</v>
      </c>
      <c r="K62" s="38" t="s">
        <v>4</v>
      </c>
      <c r="L62" s="38"/>
      <c r="M62" s="54">
        <f t="shared" si="9"/>
        <v>0</v>
      </c>
      <c r="N62" s="43">
        <f t="shared" si="11"/>
        <v>0</v>
      </c>
    </row>
    <row r="63" spans="1:14" ht="19.95" customHeight="1" x14ac:dyDescent="0.3">
      <c r="A63" s="38">
        <v>29</v>
      </c>
      <c r="B63" s="88" t="s">
        <v>887</v>
      </c>
      <c r="C63" s="139"/>
      <c r="D63" s="139"/>
      <c r="E63" s="142"/>
      <c r="F63" s="38" t="s">
        <v>829</v>
      </c>
      <c r="G63" s="56">
        <f t="shared" si="6"/>
        <v>323.32300000000004</v>
      </c>
      <c r="H63" s="40">
        <f t="shared" si="7"/>
        <v>243.1</v>
      </c>
      <c r="I63" s="41">
        <f t="shared" si="8"/>
        <v>164.45</v>
      </c>
      <c r="J63" s="55">
        <v>143</v>
      </c>
      <c r="K63" s="38" t="s">
        <v>4</v>
      </c>
      <c r="L63" s="38"/>
      <c r="M63" s="54">
        <f t="shared" si="9"/>
        <v>0</v>
      </c>
      <c r="N63" s="43">
        <f t="shared" si="11"/>
        <v>0</v>
      </c>
    </row>
    <row r="64" spans="1:14" ht="19.95" customHeight="1" x14ac:dyDescent="0.3">
      <c r="A64" s="143" t="s">
        <v>888</v>
      </c>
      <c r="B64" s="144"/>
      <c r="C64" s="144"/>
      <c r="D64" s="144"/>
      <c r="E64" s="144"/>
      <c r="F64" s="144"/>
      <c r="G64" s="144"/>
      <c r="H64" s="144"/>
      <c r="I64" s="144"/>
      <c r="J64" s="144"/>
      <c r="K64" s="144"/>
      <c r="L64" s="144"/>
      <c r="M64" s="144"/>
      <c r="N64" s="145"/>
    </row>
    <row r="65" spans="1:14" ht="19.95" customHeight="1" x14ac:dyDescent="0.3">
      <c r="A65" s="38">
        <v>1</v>
      </c>
      <c r="B65" s="88" t="s">
        <v>889</v>
      </c>
      <c r="C65" s="137" t="s">
        <v>827</v>
      </c>
      <c r="D65" s="137" t="s">
        <v>828</v>
      </c>
      <c r="E65" s="140"/>
      <c r="F65" s="38" t="s">
        <v>829</v>
      </c>
      <c r="G65" s="56">
        <f>H65*1.33</f>
        <v>223.839</v>
      </c>
      <c r="H65" s="40">
        <f>J65*1.7</f>
        <v>168.29999999999998</v>
      </c>
      <c r="I65" s="41">
        <f>J65*1.15</f>
        <v>113.85</v>
      </c>
      <c r="J65" s="55">
        <v>99</v>
      </c>
      <c r="K65" s="38" t="s">
        <v>4</v>
      </c>
      <c r="L65" s="38"/>
      <c r="M65" s="54">
        <f>SUM(I65*L65)</f>
        <v>0</v>
      </c>
      <c r="N65" s="43">
        <f t="shared" ref="N65:N79" si="12">SUM(J65*L65)</f>
        <v>0</v>
      </c>
    </row>
    <row r="66" spans="1:14" ht="19.95" customHeight="1" x14ac:dyDescent="0.3">
      <c r="A66" s="38">
        <v>2</v>
      </c>
      <c r="B66" s="88" t="s">
        <v>890</v>
      </c>
      <c r="C66" s="138"/>
      <c r="D66" s="138"/>
      <c r="E66" s="141"/>
      <c r="F66" s="38" t="s">
        <v>829</v>
      </c>
      <c r="G66" s="56">
        <f t="shared" ref="G66:G129" si="13">H66*1.33</f>
        <v>228.36099999999999</v>
      </c>
      <c r="H66" s="40">
        <f t="shared" ref="H66:H93" si="14">J66*1.7</f>
        <v>171.7</v>
      </c>
      <c r="I66" s="41">
        <f t="shared" ref="I66:I129" si="15">J66*1.15</f>
        <v>116.14999999999999</v>
      </c>
      <c r="J66" s="55">
        <v>101</v>
      </c>
      <c r="K66" s="38" t="s">
        <v>4</v>
      </c>
      <c r="L66" s="38"/>
      <c r="M66" s="54">
        <f t="shared" ref="M66:M93" si="16">SUM(I66*L66)</f>
        <v>0</v>
      </c>
      <c r="N66" s="43">
        <f t="shared" si="12"/>
        <v>0</v>
      </c>
    </row>
    <row r="67" spans="1:14" ht="19.95" customHeight="1" x14ac:dyDescent="0.3">
      <c r="A67" s="38">
        <v>3</v>
      </c>
      <c r="B67" s="88" t="s">
        <v>891</v>
      </c>
      <c r="C67" s="138"/>
      <c r="D67" s="138"/>
      <c r="E67" s="141"/>
      <c r="F67" s="38" t="s">
        <v>829</v>
      </c>
      <c r="G67" s="56">
        <f t="shared" si="13"/>
        <v>232.88300000000001</v>
      </c>
      <c r="H67" s="40">
        <f t="shared" si="14"/>
        <v>175.1</v>
      </c>
      <c r="I67" s="41">
        <f t="shared" si="15"/>
        <v>118.44999999999999</v>
      </c>
      <c r="J67" s="55">
        <v>103</v>
      </c>
      <c r="K67" s="38" t="s">
        <v>4</v>
      </c>
      <c r="L67" s="38"/>
      <c r="M67" s="54">
        <f t="shared" si="16"/>
        <v>0</v>
      </c>
      <c r="N67" s="43">
        <f t="shared" si="12"/>
        <v>0</v>
      </c>
    </row>
    <row r="68" spans="1:14" ht="19.95" customHeight="1" x14ac:dyDescent="0.3">
      <c r="A68" s="38">
        <v>4</v>
      </c>
      <c r="B68" s="88" t="s">
        <v>892</v>
      </c>
      <c r="C68" s="138"/>
      <c r="D68" s="138"/>
      <c r="E68" s="141"/>
      <c r="F68" s="38" t="s">
        <v>829</v>
      </c>
      <c r="G68" s="56">
        <f t="shared" si="13"/>
        <v>237.405</v>
      </c>
      <c r="H68" s="40">
        <f t="shared" si="14"/>
        <v>178.5</v>
      </c>
      <c r="I68" s="41">
        <f t="shared" si="15"/>
        <v>120.74999999999999</v>
      </c>
      <c r="J68" s="55">
        <v>105</v>
      </c>
      <c r="K68" s="38" t="s">
        <v>4</v>
      </c>
      <c r="L68" s="38"/>
      <c r="M68" s="54">
        <f t="shared" si="16"/>
        <v>0</v>
      </c>
      <c r="N68" s="43">
        <f t="shared" si="12"/>
        <v>0</v>
      </c>
    </row>
    <row r="69" spans="1:14" ht="19.95" customHeight="1" x14ac:dyDescent="0.3">
      <c r="A69" s="38">
        <v>5</v>
      </c>
      <c r="B69" s="88" t="s">
        <v>893</v>
      </c>
      <c r="C69" s="138"/>
      <c r="D69" s="138"/>
      <c r="E69" s="141"/>
      <c r="F69" s="38" t="s">
        <v>829</v>
      </c>
      <c r="G69" s="56">
        <f t="shared" si="13"/>
        <v>239.666</v>
      </c>
      <c r="H69" s="40">
        <f t="shared" si="14"/>
        <v>180.2</v>
      </c>
      <c r="I69" s="41">
        <f t="shared" si="15"/>
        <v>121.89999999999999</v>
      </c>
      <c r="J69" s="55">
        <v>106</v>
      </c>
      <c r="K69" s="38" t="s">
        <v>4</v>
      </c>
      <c r="L69" s="38"/>
      <c r="M69" s="54">
        <f t="shared" si="16"/>
        <v>0</v>
      </c>
      <c r="N69" s="43">
        <f t="shared" si="12"/>
        <v>0</v>
      </c>
    </row>
    <row r="70" spans="1:14" ht="19.95" customHeight="1" x14ac:dyDescent="0.3">
      <c r="A70" s="38">
        <v>6</v>
      </c>
      <c r="B70" s="88" t="s">
        <v>894</v>
      </c>
      <c r="C70" s="138"/>
      <c r="D70" s="138"/>
      <c r="E70" s="141"/>
      <c r="F70" s="38" t="s">
        <v>829</v>
      </c>
      <c r="G70" s="56">
        <f t="shared" si="13"/>
        <v>244.18800000000002</v>
      </c>
      <c r="H70" s="40">
        <f t="shared" si="14"/>
        <v>183.6</v>
      </c>
      <c r="I70" s="41">
        <f t="shared" si="15"/>
        <v>124.19999999999999</v>
      </c>
      <c r="J70" s="55">
        <v>108</v>
      </c>
      <c r="K70" s="38" t="s">
        <v>4</v>
      </c>
      <c r="L70" s="38"/>
      <c r="M70" s="54">
        <f t="shared" si="16"/>
        <v>0</v>
      </c>
      <c r="N70" s="43">
        <f t="shared" si="12"/>
        <v>0</v>
      </c>
    </row>
    <row r="71" spans="1:14" ht="19.95" customHeight="1" x14ac:dyDescent="0.3">
      <c r="A71" s="38">
        <v>7</v>
      </c>
      <c r="B71" s="88" t="s">
        <v>895</v>
      </c>
      <c r="C71" s="138"/>
      <c r="D71" s="138"/>
      <c r="E71" s="141"/>
      <c r="F71" s="38" t="s">
        <v>829</v>
      </c>
      <c r="G71" s="56">
        <f t="shared" si="13"/>
        <v>248.71</v>
      </c>
      <c r="H71" s="40">
        <f t="shared" si="14"/>
        <v>187</v>
      </c>
      <c r="I71" s="41">
        <f t="shared" si="15"/>
        <v>126.49999999999999</v>
      </c>
      <c r="J71" s="55">
        <v>110</v>
      </c>
      <c r="K71" s="38" t="s">
        <v>4</v>
      </c>
      <c r="L71" s="38"/>
      <c r="M71" s="54">
        <f t="shared" si="16"/>
        <v>0</v>
      </c>
      <c r="N71" s="43">
        <f t="shared" si="12"/>
        <v>0</v>
      </c>
    </row>
    <row r="72" spans="1:14" ht="19.95" customHeight="1" x14ac:dyDescent="0.3">
      <c r="A72" s="38">
        <v>8</v>
      </c>
      <c r="B72" s="88" t="s">
        <v>896</v>
      </c>
      <c r="C72" s="138"/>
      <c r="D72" s="138"/>
      <c r="E72" s="141"/>
      <c r="F72" s="38" t="s">
        <v>829</v>
      </c>
      <c r="G72" s="56">
        <f t="shared" si="13"/>
        <v>253.23200000000003</v>
      </c>
      <c r="H72" s="40">
        <f t="shared" si="14"/>
        <v>190.4</v>
      </c>
      <c r="I72" s="41">
        <f t="shared" si="15"/>
        <v>128.79999999999998</v>
      </c>
      <c r="J72" s="55">
        <v>112</v>
      </c>
      <c r="K72" s="38" t="s">
        <v>4</v>
      </c>
      <c r="L72" s="38"/>
      <c r="M72" s="54">
        <f t="shared" si="16"/>
        <v>0</v>
      </c>
      <c r="N72" s="43">
        <f t="shared" si="12"/>
        <v>0</v>
      </c>
    </row>
    <row r="73" spans="1:14" ht="19.95" customHeight="1" x14ac:dyDescent="0.3">
      <c r="A73" s="38">
        <v>9</v>
      </c>
      <c r="B73" s="88" t="s">
        <v>897</v>
      </c>
      <c r="C73" s="138"/>
      <c r="D73" s="138"/>
      <c r="E73" s="141"/>
      <c r="F73" s="38" t="s">
        <v>829</v>
      </c>
      <c r="G73" s="56">
        <f t="shared" si="13"/>
        <v>257.75400000000002</v>
      </c>
      <c r="H73" s="40">
        <f t="shared" si="14"/>
        <v>193.79999999999998</v>
      </c>
      <c r="I73" s="41">
        <f t="shared" si="15"/>
        <v>131.1</v>
      </c>
      <c r="J73" s="55">
        <v>114</v>
      </c>
      <c r="K73" s="38" t="s">
        <v>4</v>
      </c>
      <c r="L73" s="38"/>
      <c r="M73" s="54">
        <f t="shared" si="16"/>
        <v>0</v>
      </c>
      <c r="N73" s="43">
        <f t="shared" si="12"/>
        <v>0</v>
      </c>
    </row>
    <row r="74" spans="1:14" ht="19.95" customHeight="1" x14ac:dyDescent="0.3">
      <c r="A74" s="38">
        <v>10</v>
      </c>
      <c r="B74" s="88" t="s">
        <v>898</v>
      </c>
      <c r="C74" s="138"/>
      <c r="D74" s="138"/>
      <c r="E74" s="141"/>
      <c r="F74" s="38" t="s">
        <v>829</v>
      </c>
      <c r="G74" s="56">
        <f t="shared" si="13"/>
        <v>262.27600000000001</v>
      </c>
      <c r="H74" s="40">
        <f t="shared" si="14"/>
        <v>197.2</v>
      </c>
      <c r="I74" s="41">
        <f t="shared" si="15"/>
        <v>133.39999999999998</v>
      </c>
      <c r="J74" s="55">
        <v>116</v>
      </c>
      <c r="K74" s="38" t="s">
        <v>4</v>
      </c>
      <c r="L74" s="38"/>
      <c r="M74" s="54">
        <f t="shared" si="16"/>
        <v>0</v>
      </c>
      <c r="N74" s="43">
        <f t="shared" si="12"/>
        <v>0</v>
      </c>
    </row>
    <row r="75" spans="1:14" ht="19.95" customHeight="1" x14ac:dyDescent="0.3">
      <c r="A75" s="38">
        <v>11</v>
      </c>
      <c r="B75" s="88" t="s">
        <v>899</v>
      </c>
      <c r="C75" s="138"/>
      <c r="D75" s="138"/>
      <c r="E75" s="141"/>
      <c r="F75" s="38" t="s">
        <v>829</v>
      </c>
      <c r="G75" s="56">
        <f t="shared" si="13"/>
        <v>264.53700000000003</v>
      </c>
      <c r="H75" s="40">
        <f t="shared" si="14"/>
        <v>198.9</v>
      </c>
      <c r="I75" s="41">
        <f t="shared" si="15"/>
        <v>134.54999999999998</v>
      </c>
      <c r="J75" s="55">
        <v>117</v>
      </c>
      <c r="K75" s="38" t="s">
        <v>4</v>
      </c>
      <c r="L75" s="38"/>
      <c r="M75" s="54">
        <f t="shared" si="16"/>
        <v>0</v>
      </c>
      <c r="N75" s="43">
        <f t="shared" si="12"/>
        <v>0</v>
      </c>
    </row>
    <row r="76" spans="1:14" ht="19.95" customHeight="1" x14ac:dyDescent="0.3">
      <c r="A76" s="38">
        <v>12</v>
      </c>
      <c r="B76" s="88" t="s">
        <v>900</v>
      </c>
      <c r="C76" s="138"/>
      <c r="D76" s="138"/>
      <c r="E76" s="141"/>
      <c r="F76" s="38" t="s">
        <v>829</v>
      </c>
      <c r="G76" s="56">
        <f t="shared" si="13"/>
        <v>269.05899999999997</v>
      </c>
      <c r="H76" s="40">
        <f t="shared" si="14"/>
        <v>202.29999999999998</v>
      </c>
      <c r="I76" s="41">
        <f t="shared" si="15"/>
        <v>136.85</v>
      </c>
      <c r="J76" s="55">
        <v>119</v>
      </c>
      <c r="K76" s="38" t="s">
        <v>4</v>
      </c>
      <c r="L76" s="38"/>
      <c r="M76" s="54">
        <f t="shared" si="16"/>
        <v>0</v>
      </c>
      <c r="N76" s="43">
        <f t="shared" si="12"/>
        <v>0</v>
      </c>
    </row>
    <row r="77" spans="1:14" ht="19.95" customHeight="1" x14ac:dyDescent="0.3">
      <c r="A77" s="38">
        <v>13</v>
      </c>
      <c r="B77" s="88" t="s">
        <v>901</v>
      </c>
      <c r="C77" s="138"/>
      <c r="D77" s="138"/>
      <c r="E77" s="141"/>
      <c r="F77" s="38" t="s">
        <v>829</v>
      </c>
      <c r="G77" s="56">
        <f t="shared" si="13"/>
        <v>273.58100000000002</v>
      </c>
      <c r="H77" s="40">
        <f t="shared" si="14"/>
        <v>205.7</v>
      </c>
      <c r="I77" s="41">
        <f t="shared" si="15"/>
        <v>139.14999999999998</v>
      </c>
      <c r="J77" s="55">
        <v>121</v>
      </c>
      <c r="K77" s="38" t="s">
        <v>4</v>
      </c>
      <c r="L77" s="38"/>
      <c r="M77" s="54">
        <f t="shared" si="16"/>
        <v>0</v>
      </c>
      <c r="N77" s="43">
        <f t="shared" si="12"/>
        <v>0</v>
      </c>
    </row>
    <row r="78" spans="1:14" ht="19.95" customHeight="1" x14ac:dyDescent="0.3">
      <c r="A78" s="38">
        <v>14</v>
      </c>
      <c r="B78" s="88" t="s">
        <v>902</v>
      </c>
      <c r="C78" s="138"/>
      <c r="D78" s="138"/>
      <c r="E78" s="141"/>
      <c r="F78" s="38" t="s">
        <v>829</v>
      </c>
      <c r="G78" s="56">
        <f t="shared" si="13"/>
        <v>278.10300000000001</v>
      </c>
      <c r="H78" s="40">
        <f t="shared" si="14"/>
        <v>209.1</v>
      </c>
      <c r="I78" s="41">
        <f t="shared" si="15"/>
        <v>141.44999999999999</v>
      </c>
      <c r="J78" s="55">
        <v>123</v>
      </c>
      <c r="K78" s="38" t="s">
        <v>4</v>
      </c>
      <c r="L78" s="38"/>
      <c r="M78" s="54">
        <f t="shared" si="16"/>
        <v>0</v>
      </c>
      <c r="N78" s="43">
        <f t="shared" si="12"/>
        <v>0</v>
      </c>
    </row>
    <row r="79" spans="1:14" ht="19.95" customHeight="1" x14ac:dyDescent="0.3">
      <c r="A79" s="38">
        <v>15</v>
      </c>
      <c r="B79" s="88" t="s">
        <v>903</v>
      </c>
      <c r="C79" s="138"/>
      <c r="D79" s="138"/>
      <c r="E79" s="141"/>
      <c r="F79" s="38" t="s">
        <v>829</v>
      </c>
      <c r="G79" s="56">
        <f t="shared" si="13"/>
        <v>282.625</v>
      </c>
      <c r="H79" s="40">
        <f t="shared" si="14"/>
        <v>212.5</v>
      </c>
      <c r="I79" s="41">
        <f t="shared" si="15"/>
        <v>143.75</v>
      </c>
      <c r="J79" s="55">
        <v>125</v>
      </c>
      <c r="K79" s="38" t="s">
        <v>4</v>
      </c>
      <c r="L79" s="38"/>
      <c r="M79" s="54">
        <f t="shared" si="16"/>
        <v>0</v>
      </c>
      <c r="N79" s="43">
        <f t="shared" si="12"/>
        <v>0</v>
      </c>
    </row>
    <row r="80" spans="1:14" ht="19.95" customHeight="1" x14ac:dyDescent="0.3">
      <c r="A80" s="38">
        <v>16</v>
      </c>
      <c r="B80" s="88" t="s">
        <v>904</v>
      </c>
      <c r="C80" s="138"/>
      <c r="D80" s="138"/>
      <c r="E80" s="141"/>
      <c r="F80" s="38" t="s">
        <v>829</v>
      </c>
      <c r="G80" s="56">
        <f t="shared" si="13"/>
        <v>287.14700000000005</v>
      </c>
      <c r="H80" s="40">
        <f t="shared" si="14"/>
        <v>215.9</v>
      </c>
      <c r="I80" s="41">
        <f t="shared" si="15"/>
        <v>146.04999999999998</v>
      </c>
      <c r="J80" s="55">
        <v>127</v>
      </c>
      <c r="K80" s="38" t="s">
        <v>4</v>
      </c>
      <c r="L80" s="38"/>
      <c r="M80" s="54">
        <f t="shared" si="16"/>
        <v>0</v>
      </c>
      <c r="N80" s="43">
        <f>SUM(J80*L80)</f>
        <v>0</v>
      </c>
    </row>
    <row r="81" spans="1:14" ht="19.95" customHeight="1" x14ac:dyDescent="0.3">
      <c r="A81" s="38">
        <v>17</v>
      </c>
      <c r="B81" s="88" t="s">
        <v>905</v>
      </c>
      <c r="C81" s="138"/>
      <c r="D81" s="138"/>
      <c r="E81" s="141"/>
      <c r="F81" s="38" t="s">
        <v>829</v>
      </c>
      <c r="G81" s="56">
        <f t="shared" si="13"/>
        <v>289.40800000000002</v>
      </c>
      <c r="H81" s="40">
        <f t="shared" si="14"/>
        <v>217.6</v>
      </c>
      <c r="I81" s="41">
        <f t="shared" si="15"/>
        <v>147.19999999999999</v>
      </c>
      <c r="J81" s="55">
        <v>128</v>
      </c>
      <c r="K81" s="38" t="s">
        <v>4</v>
      </c>
      <c r="L81" s="38"/>
      <c r="M81" s="54">
        <f t="shared" si="16"/>
        <v>0</v>
      </c>
      <c r="N81" s="43">
        <f t="shared" ref="N81:N84" si="17">SUM(J81*L81)</f>
        <v>0</v>
      </c>
    </row>
    <row r="82" spans="1:14" ht="19.95" customHeight="1" x14ac:dyDescent="0.3">
      <c r="A82" s="38">
        <v>18</v>
      </c>
      <c r="B82" s="88" t="s">
        <v>906</v>
      </c>
      <c r="C82" s="138"/>
      <c r="D82" s="138"/>
      <c r="E82" s="141"/>
      <c r="F82" s="38" t="s">
        <v>829</v>
      </c>
      <c r="G82" s="56">
        <f t="shared" si="13"/>
        <v>293.93</v>
      </c>
      <c r="H82" s="40">
        <f t="shared" si="14"/>
        <v>221</v>
      </c>
      <c r="I82" s="41">
        <f t="shared" si="15"/>
        <v>149.5</v>
      </c>
      <c r="J82" s="55">
        <v>130</v>
      </c>
      <c r="K82" s="38" t="s">
        <v>4</v>
      </c>
      <c r="L82" s="38"/>
      <c r="M82" s="54">
        <f t="shared" si="16"/>
        <v>0</v>
      </c>
      <c r="N82" s="43">
        <f t="shared" si="17"/>
        <v>0</v>
      </c>
    </row>
    <row r="83" spans="1:14" ht="19.95" customHeight="1" x14ac:dyDescent="0.3">
      <c r="A83" s="38">
        <v>19</v>
      </c>
      <c r="B83" s="88" t="s">
        <v>907</v>
      </c>
      <c r="C83" s="138"/>
      <c r="D83" s="138"/>
      <c r="E83" s="141"/>
      <c r="F83" s="38" t="s">
        <v>829</v>
      </c>
      <c r="G83" s="56">
        <f t="shared" si="13"/>
        <v>298.452</v>
      </c>
      <c r="H83" s="40">
        <f t="shared" si="14"/>
        <v>224.4</v>
      </c>
      <c r="I83" s="41">
        <f t="shared" si="15"/>
        <v>151.79999999999998</v>
      </c>
      <c r="J83" s="55">
        <v>132</v>
      </c>
      <c r="K83" s="38" t="s">
        <v>4</v>
      </c>
      <c r="L83" s="38"/>
      <c r="M83" s="54">
        <f t="shared" si="16"/>
        <v>0</v>
      </c>
      <c r="N83" s="43">
        <f t="shared" si="17"/>
        <v>0</v>
      </c>
    </row>
    <row r="84" spans="1:14" ht="19.95" customHeight="1" x14ac:dyDescent="0.3">
      <c r="A84" s="38">
        <v>20</v>
      </c>
      <c r="B84" s="88" t="s">
        <v>908</v>
      </c>
      <c r="C84" s="138"/>
      <c r="D84" s="138"/>
      <c r="E84" s="141"/>
      <c r="F84" s="38" t="s">
        <v>829</v>
      </c>
      <c r="G84" s="56">
        <f t="shared" si="13"/>
        <v>302.97399999999999</v>
      </c>
      <c r="H84" s="40">
        <f t="shared" si="14"/>
        <v>227.79999999999998</v>
      </c>
      <c r="I84" s="41">
        <f t="shared" si="15"/>
        <v>154.1</v>
      </c>
      <c r="J84" s="55">
        <v>134</v>
      </c>
      <c r="K84" s="38" t="s">
        <v>4</v>
      </c>
      <c r="L84" s="38"/>
      <c r="M84" s="54">
        <f t="shared" si="16"/>
        <v>0</v>
      </c>
      <c r="N84" s="43">
        <f t="shared" si="17"/>
        <v>0</v>
      </c>
    </row>
    <row r="85" spans="1:14" ht="19.95" customHeight="1" x14ac:dyDescent="0.3">
      <c r="A85" s="38">
        <v>21</v>
      </c>
      <c r="B85" s="88" t="s">
        <v>909</v>
      </c>
      <c r="C85" s="138"/>
      <c r="D85" s="138"/>
      <c r="E85" s="141"/>
      <c r="F85" s="38" t="s">
        <v>829</v>
      </c>
      <c r="G85" s="56">
        <f t="shared" si="13"/>
        <v>307.49599999999998</v>
      </c>
      <c r="H85" s="40">
        <f t="shared" si="14"/>
        <v>231.2</v>
      </c>
      <c r="I85" s="41">
        <f t="shared" si="15"/>
        <v>156.39999999999998</v>
      </c>
      <c r="J85" s="55">
        <v>136</v>
      </c>
      <c r="K85" s="38" t="s">
        <v>4</v>
      </c>
      <c r="L85" s="38"/>
      <c r="M85" s="54">
        <f t="shared" si="16"/>
        <v>0</v>
      </c>
      <c r="N85" s="43">
        <f>SUM(J85*L85)</f>
        <v>0</v>
      </c>
    </row>
    <row r="86" spans="1:14" ht="19.95" customHeight="1" x14ac:dyDescent="0.3">
      <c r="A86" s="38">
        <v>22</v>
      </c>
      <c r="B86" s="88" t="s">
        <v>910</v>
      </c>
      <c r="C86" s="138"/>
      <c r="D86" s="138"/>
      <c r="E86" s="141"/>
      <c r="F86" s="38" t="s">
        <v>829</v>
      </c>
      <c r="G86" s="56">
        <f t="shared" si="13"/>
        <v>312.01800000000003</v>
      </c>
      <c r="H86" s="40">
        <f t="shared" si="14"/>
        <v>234.6</v>
      </c>
      <c r="I86" s="41">
        <f t="shared" si="15"/>
        <v>158.69999999999999</v>
      </c>
      <c r="J86" s="55">
        <v>138</v>
      </c>
      <c r="K86" s="38" t="s">
        <v>4</v>
      </c>
      <c r="L86" s="38"/>
      <c r="M86" s="54">
        <f t="shared" si="16"/>
        <v>0</v>
      </c>
      <c r="N86" s="43">
        <f>SUM(J86*L86)</f>
        <v>0</v>
      </c>
    </row>
    <row r="87" spans="1:14" ht="19.95" customHeight="1" x14ac:dyDescent="0.3">
      <c r="A87" s="38">
        <v>23</v>
      </c>
      <c r="B87" s="88" t="s">
        <v>911</v>
      </c>
      <c r="C87" s="138"/>
      <c r="D87" s="138"/>
      <c r="E87" s="141"/>
      <c r="F87" s="38" t="s">
        <v>829</v>
      </c>
      <c r="G87" s="56">
        <f t="shared" si="13"/>
        <v>316.54000000000002</v>
      </c>
      <c r="H87" s="40">
        <f t="shared" si="14"/>
        <v>238</v>
      </c>
      <c r="I87" s="41">
        <f t="shared" si="15"/>
        <v>161</v>
      </c>
      <c r="J87" s="55">
        <v>140</v>
      </c>
      <c r="K87" s="38" t="s">
        <v>4</v>
      </c>
      <c r="L87" s="38"/>
      <c r="M87" s="54">
        <f t="shared" si="16"/>
        <v>0</v>
      </c>
      <c r="N87" s="43">
        <f>SUM(J87*L87)</f>
        <v>0</v>
      </c>
    </row>
    <row r="88" spans="1:14" ht="19.95" customHeight="1" x14ac:dyDescent="0.3">
      <c r="A88" s="38">
        <v>24</v>
      </c>
      <c r="B88" s="88" t="s">
        <v>912</v>
      </c>
      <c r="C88" s="138"/>
      <c r="D88" s="138"/>
      <c r="E88" s="141"/>
      <c r="F88" s="38" t="s">
        <v>829</v>
      </c>
      <c r="G88" s="56">
        <f t="shared" si="13"/>
        <v>318.80099999999999</v>
      </c>
      <c r="H88" s="40">
        <f t="shared" si="14"/>
        <v>239.7</v>
      </c>
      <c r="I88" s="41">
        <f t="shared" si="15"/>
        <v>162.14999999999998</v>
      </c>
      <c r="J88" s="55">
        <v>141</v>
      </c>
      <c r="K88" s="38" t="s">
        <v>4</v>
      </c>
      <c r="L88" s="38"/>
      <c r="M88" s="54">
        <f t="shared" si="16"/>
        <v>0</v>
      </c>
      <c r="N88" s="43">
        <f>SUM(J88*L88)</f>
        <v>0</v>
      </c>
    </row>
    <row r="89" spans="1:14" ht="19.95" customHeight="1" x14ac:dyDescent="0.3">
      <c r="A89" s="38">
        <v>25</v>
      </c>
      <c r="B89" s="88" t="s">
        <v>913</v>
      </c>
      <c r="C89" s="138"/>
      <c r="D89" s="138"/>
      <c r="E89" s="141"/>
      <c r="F89" s="38" t="s">
        <v>829</v>
      </c>
      <c r="G89" s="56">
        <f t="shared" si="13"/>
        <v>323.32300000000004</v>
      </c>
      <c r="H89" s="40">
        <f t="shared" si="14"/>
        <v>243.1</v>
      </c>
      <c r="I89" s="41">
        <f t="shared" si="15"/>
        <v>164.45</v>
      </c>
      <c r="J89" s="55">
        <v>143</v>
      </c>
      <c r="K89" s="38" t="s">
        <v>4</v>
      </c>
      <c r="L89" s="38"/>
      <c r="M89" s="54">
        <f t="shared" si="16"/>
        <v>0</v>
      </c>
      <c r="N89" s="43">
        <f t="shared" ref="N89:N93" si="18">SUM(J89*L89)</f>
        <v>0</v>
      </c>
    </row>
    <row r="90" spans="1:14" ht="19.95" customHeight="1" x14ac:dyDescent="0.3">
      <c r="A90" s="38">
        <v>26</v>
      </c>
      <c r="B90" s="88" t="s">
        <v>914</v>
      </c>
      <c r="C90" s="138"/>
      <c r="D90" s="138"/>
      <c r="E90" s="141"/>
      <c r="F90" s="38" t="s">
        <v>829</v>
      </c>
      <c r="G90" s="56">
        <f t="shared" si="13"/>
        <v>327.84500000000003</v>
      </c>
      <c r="H90" s="40">
        <f t="shared" si="14"/>
        <v>246.5</v>
      </c>
      <c r="I90" s="41">
        <f t="shared" si="15"/>
        <v>166.75</v>
      </c>
      <c r="J90" s="55">
        <v>145</v>
      </c>
      <c r="K90" s="38" t="s">
        <v>4</v>
      </c>
      <c r="L90" s="38"/>
      <c r="M90" s="54">
        <f t="shared" si="16"/>
        <v>0</v>
      </c>
      <c r="N90" s="43">
        <f t="shared" si="18"/>
        <v>0</v>
      </c>
    </row>
    <row r="91" spans="1:14" ht="19.95" customHeight="1" x14ac:dyDescent="0.3">
      <c r="A91" s="38">
        <v>27</v>
      </c>
      <c r="B91" s="88" t="s">
        <v>915</v>
      </c>
      <c r="C91" s="138"/>
      <c r="D91" s="138"/>
      <c r="E91" s="141"/>
      <c r="F91" s="38" t="s">
        <v>829</v>
      </c>
      <c r="G91" s="56">
        <f t="shared" si="13"/>
        <v>332.36700000000002</v>
      </c>
      <c r="H91" s="40">
        <f t="shared" si="14"/>
        <v>249.9</v>
      </c>
      <c r="I91" s="41">
        <f t="shared" si="15"/>
        <v>169.04999999999998</v>
      </c>
      <c r="J91" s="55">
        <v>147</v>
      </c>
      <c r="K91" s="38" t="s">
        <v>4</v>
      </c>
      <c r="L91" s="38"/>
      <c r="M91" s="54">
        <f t="shared" si="16"/>
        <v>0</v>
      </c>
      <c r="N91" s="43">
        <f t="shared" si="18"/>
        <v>0</v>
      </c>
    </row>
    <row r="92" spans="1:14" ht="19.95" customHeight="1" x14ac:dyDescent="0.3">
      <c r="A92" s="38">
        <v>28</v>
      </c>
      <c r="B92" s="88" t="s">
        <v>916</v>
      </c>
      <c r="C92" s="138"/>
      <c r="D92" s="138"/>
      <c r="E92" s="141"/>
      <c r="F92" s="38" t="s">
        <v>829</v>
      </c>
      <c r="G92" s="56">
        <f t="shared" si="13"/>
        <v>336.88900000000001</v>
      </c>
      <c r="H92" s="40">
        <f t="shared" si="14"/>
        <v>253.29999999999998</v>
      </c>
      <c r="I92" s="41">
        <f t="shared" si="15"/>
        <v>171.35</v>
      </c>
      <c r="J92" s="55">
        <v>149</v>
      </c>
      <c r="K92" s="38" t="s">
        <v>4</v>
      </c>
      <c r="L92" s="38"/>
      <c r="M92" s="54">
        <f t="shared" si="16"/>
        <v>0</v>
      </c>
      <c r="N92" s="43">
        <f t="shared" si="18"/>
        <v>0</v>
      </c>
    </row>
    <row r="93" spans="1:14" ht="19.95" customHeight="1" x14ac:dyDescent="0.3">
      <c r="A93" s="38">
        <v>29</v>
      </c>
      <c r="B93" s="88" t="s">
        <v>917</v>
      </c>
      <c r="C93" s="139"/>
      <c r="D93" s="139"/>
      <c r="E93" s="142"/>
      <c r="F93" s="38" t="s">
        <v>829</v>
      </c>
      <c r="G93" s="56">
        <f t="shared" si="13"/>
        <v>341.411</v>
      </c>
      <c r="H93" s="40">
        <f t="shared" si="14"/>
        <v>256.7</v>
      </c>
      <c r="I93" s="41">
        <f t="shared" si="15"/>
        <v>173.64999999999998</v>
      </c>
      <c r="J93" s="55">
        <v>151</v>
      </c>
      <c r="K93" s="38" t="s">
        <v>4</v>
      </c>
      <c r="L93" s="38"/>
      <c r="M93" s="54">
        <f t="shared" si="16"/>
        <v>0</v>
      </c>
      <c r="N93" s="43">
        <f t="shared" si="18"/>
        <v>0</v>
      </c>
    </row>
    <row r="94" spans="1:14" ht="19.95" customHeight="1" x14ac:dyDescent="0.3">
      <c r="A94" s="143" t="s">
        <v>918</v>
      </c>
      <c r="B94" s="144"/>
      <c r="C94" s="144"/>
      <c r="D94" s="144"/>
      <c r="E94" s="144"/>
      <c r="F94" s="144"/>
      <c r="G94" s="144"/>
      <c r="H94" s="144"/>
      <c r="I94" s="144"/>
      <c r="J94" s="144"/>
      <c r="K94" s="144"/>
      <c r="L94" s="144"/>
      <c r="M94" s="144"/>
      <c r="N94" s="145"/>
    </row>
    <row r="95" spans="1:14" ht="19.95" customHeight="1" x14ac:dyDescent="0.3">
      <c r="A95" s="38">
        <v>1</v>
      </c>
      <c r="B95" s="88" t="s">
        <v>919</v>
      </c>
      <c r="C95" s="137" t="s">
        <v>827</v>
      </c>
      <c r="D95" s="137" t="s">
        <v>828</v>
      </c>
      <c r="E95" s="140"/>
      <c r="F95" s="38" t="s">
        <v>829</v>
      </c>
      <c r="G95" s="56">
        <f t="shared" si="13"/>
        <v>262.27600000000001</v>
      </c>
      <c r="H95" s="40">
        <f t="shared" ref="H95:H123" si="19">J95*1.7</f>
        <v>197.2</v>
      </c>
      <c r="I95" s="41">
        <f t="shared" si="15"/>
        <v>133.39999999999998</v>
      </c>
      <c r="J95" s="55">
        <v>116</v>
      </c>
      <c r="K95" s="38" t="s">
        <v>4</v>
      </c>
      <c r="L95" s="38"/>
      <c r="M95" s="54">
        <f>SUM(I95*L95)</f>
        <v>0</v>
      </c>
      <c r="N95" s="43">
        <f t="shared" ref="N95:N109" si="20">SUM(J95*L95)</f>
        <v>0</v>
      </c>
    </row>
    <row r="96" spans="1:14" ht="19.95" customHeight="1" x14ac:dyDescent="0.3">
      <c r="A96" s="38">
        <v>2</v>
      </c>
      <c r="B96" s="88" t="s">
        <v>920</v>
      </c>
      <c r="C96" s="138"/>
      <c r="D96" s="138"/>
      <c r="E96" s="141"/>
      <c r="F96" s="38" t="s">
        <v>829</v>
      </c>
      <c r="G96" s="56">
        <f t="shared" si="13"/>
        <v>266.798</v>
      </c>
      <c r="H96" s="40">
        <f t="shared" si="19"/>
        <v>200.6</v>
      </c>
      <c r="I96" s="41">
        <f t="shared" si="15"/>
        <v>135.69999999999999</v>
      </c>
      <c r="J96" s="55">
        <v>118</v>
      </c>
      <c r="K96" s="38" t="s">
        <v>4</v>
      </c>
      <c r="L96" s="38"/>
      <c r="M96" s="54">
        <f t="shared" ref="M96:M123" si="21">SUM(I96*L96)</f>
        <v>0</v>
      </c>
      <c r="N96" s="43">
        <f t="shared" si="20"/>
        <v>0</v>
      </c>
    </row>
    <row r="97" spans="1:14" ht="19.95" customHeight="1" x14ac:dyDescent="0.3">
      <c r="A97" s="38">
        <v>3</v>
      </c>
      <c r="B97" s="88" t="s">
        <v>921</v>
      </c>
      <c r="C97" s="138"/>
      <c r="D97" s="138"/>
      <c r="E97" s="141"/>
      <c r="F97" s="38" t="s">
        <v>829</v>
      </c>
      <c r="G97" s="56">
        <f t="shared" si="13"/>
        <v>271.32</v>
      </c>
      <c r="H97" s="40">
        <f t="shared" si="19"/>
        <v>204</v>
      </c>
      <c r="I97" s="41">
        <f t="shared" si="15"/>
        <v>138</v>
      </c>
      <c r="J97" s="55">
        <v>120</v>
      </c>
      <c r="K97" s="38" t="s">
        <v>4</v>
      </c>
      <c r="L97" s="38"/>
      <c r="M97" s="54">
        <f t="shared" si="21"/>
        <v>0</v>
      </c>
      <c r="N97" s="43">
        <f t="shared" si="20"/>
        <v>0</v>
      </c>
    </row>
    <row r="98" spans="1:14" ht="19.95" customHeight="1" x14ac:dyDescent="0.3">
      <c r="A98" s="38">
        <v>4</v>
      </c>
      <c r="B98" s="88" t="s">
        <v>922</v>
      </c>
      <c r="C98" s="138"/>
      <c r="D98" s="138"/>
      <c r="E98" s="141"/>
      <c r="F98" s="38" t="s">
        <v>829</v>
      </c>
      <c r="G98" s="56">
        <f t="shared" si="13"/>
        <v>273.58100000000002</v>
      </c>
      <c r="H98" s="40">
        <f t="shared" si="19"/>
        <v>205.7</v>
      </c>
      <c r="I98" s="41">
        <f t="shared" si="15"/>
        <v>139.14999999999998</v>
      </c>
      <c r="J98" s="55">
        <v>121</v>
      </c>
      <c r="K98" s="38" t="s">
        <v>4</v>
      </c>
      <c r="L98" s="38"/>
      <c r="M98" s="54">
        <f t="shared" si="21"/>
        <v>0</v>
      </c>
      <c r="N98" s="43">
        <f t="shared" si="20"/>
        <v>0</v>
      </c>
    </row>
    <row r="99" spans="1:14" ht="19.95" customHeight="1" x14ac:dyDescent="0.3">
      <c r="A99" s="38">
        <v>5</v>
      </c>
      <c r="B99" s="88" t="s">
        <v>923</v>
      </c>
      <c r="C99" s="138"/>
      <c r="D99" s="138"/>
      <c r="E99" s="141"/>
      <c r="F99" s="38" t="s">
        <v>829</v>
      </c>
      <c r="G99" s="56">
        <f t="shared" si="13"/>
        <v>278.10300000000001</v>
      </c>
      <c r="H99" s="40">
        <f t="shared" si="19"/>
        <v>209.1</v>
      </c>
      <c r="I99" s="41">
        <f t="shared" si="15"/>
        <v>141.44999999999999</v>
      </c>
      <c r="J99" s="55">
        <v>123</v>
      </c>
      <c r="K99" s="38" t="s">
        <v>4</v>
      </c>
      <c r="L99" s="38"/>
      <c r="M99" s="54">
        <f t="shared" si="21"/>
        <v>0</v>
      </c>
      <c r="N99" s="43">
        <f t="shared" si="20"/>
        <v>0</v>
      </c>
    </row>
    <row r="100" spans="1:14" ht="19.95" customHeight="1" x14ac:dyDescent="0.3">
      <c r="A100" s="38">
        <v>6</v>
      </c>
      <c r="B100" s="88" t="s">
        <v>924</v>
      </c>
      <c r="C100" s="138"/>
      <c r="D100" s="138"/>
      <c r="E100" s="141"/>
      <c r="F100" s="38" t="s">
        <v>829</v>
      </c>
      <c r="G100" s="56">
        <f t="shared" si="13"/>
        <v>282.625</v>
      </c>
      <c r="H100" s="40">
        <f t="shared" si="19"/>
        <v>212.5</v>
      </c>
      <c r="I100" s="41">
        <f t="shared" si="15"/>
        <v>143.75</v>
      </c>
      <c r="J100" s="55">
        <v>125</v>
      </c>
      <c r="K100" s="38" t="s">
        <v>4</v>
      </c>
      <c r="L100" s="38"/>
      <c r="M100" s="54">
        <f t="shared" si="21"/>
        <v>0</v>
      </c>
      <c r="N100" s="43">
        <f t="shared" si="20"/>
        <v>0</v>
      </c>
    </row>
    <row r="101" spans="1:14" ht="19.95" customHeight="1" x14ac:dyDescent="0.3">
      <c r="A101" s="38">
        <v>7</v>
      </c>
      <c r="B101" s="88" t="s">
        <v>925</v>
      </c>
      <c r="C101" s="138"/>
      <c r="D101" s="138"/>
      <c r="E101" s="141"/>
      <c r="F101" s="38" t="s">
        <v>829</v>
      </c>
      <c r="G101" s="56">
        <f t="shared" si="13"/>
        <v>287.14700000000005</v>
      </c>
      <c r="H101" s="40">
        <f t="shared" si="19"/>
        <v>215.9</v>
      </c>
      <c r="I101" s="41">
        <f t="shared" si="15"/>
        <v>146.04999999999998</v>
      </c>
      <c r="J101" s="55">
        <v>127</v>
      </c>
      <c r="K101" s="38" t="s">
        <v>4</v>
      </c>
      <c r="L101" s="38"/>
      <c r="M101" s="54">
        <f t="shared" si="21"/>
        <v>0</v>
      </c>
      <c r="N101" s="43">
        <f t="shared" si="20"/>
        <v>0</v>
      </c>
    </row>
    <row r="102" spans="1:14" ht="19.95" customHeight="1" x14ac:dyDescent="0.3">
      <c r="A102" s="38">
        <v>8</v>
      </c>
      <c r="B102" s="88" t="s">
        <v>926</v>
      </c>
      <c r="C102" s="138"/>
      <c r="D102" s="138"/>
      <c r="E102" s="141"/>
      <c r="F102" s="38" t="s">
        <v>829</v>
      </c>
      <c r="G102" s="56">
        <f t="shared" si="13"/>
        <v>291.66899999999998</v>
      </c>
      <c r="H102" s="40">
        <f t="shared" si="19"/>
        <v>219.29999999999998</v>
      </c>
      <c r="I102" s="41">
        <f t="shared" si="15"/>
        <v>148.35</v>
      </c>
      <c r="J102" s="55">
        <v>129</v>
      </c>
      <c r="K102" s="38" t="s">
        <v>4</v>
      </c>
      <c r="L102" s="38"/>
      <c r="M102" s="54">
        <f t="shared" si="21"/>
        <v>0</v>
      </c>
      <c r="N102" s="43">
        <f t="shared" si="20"/>
        <v>0</v>
      </c>
    </row>
    <row r="103" spans="1:14" ht="19.95" customHeight="1" x14ac:dyDescent="0.3">
      <c r="A103" s="38">
        <v>9</v>
      </c>
      <c r="B103" s="88" t="s">
        <v>927</v>
      </c>
      <c r="C103" s="138"/>
      <c r="D103" s="138"/>
      <c r="E103" s="141"/>
      <c r="F103" s="38" t="s">
        <v>829</v>
      </c>
      <c r="G103" s="56">
        <f t="shared" si="13"/>
        <v>296.19099999999997</v>
      </c>
      <c r="H103" s="40">
        <f t="shared" si="19"/>
        <v>222.7</v>
      </c>
      <c r="I103" s="41">
        <f t="shared" si="15"/>
        <v>150.64999999999998</v>
      </c>
      <c r="J103" s="55">
        <v>131</v>
      </c>
      <c r="K103" s="38" t="s">
        <v>4</v>
      </c>
      <c r="L103" s="38"/>
      <c r="M103" s="54">
        <f t="shared" si="21"/>
        <v>0</v>
      </c>
      <c r="N103" s="43">
        <f t="shared" si="20"/>
        <v>0</v>
      </c>
    </row>
    <row r="104" spans="1:14" ht="19.95" customHeight="1" x14ac:dyDescent="0.3">
      <c r="A104" s="38">
        <v>10</v>
      </c>
      <c r="B104" s="88" t="s">
        <v>928</v>
      </c>
      <c r="C104" s="138"/>
      <c r="D104" s="138"/>
      <c r="E104" s="141"/>
      <c r="F104" s="38" t="s">
        <v>829</v>
      </c>
      <c r="G104" s="56">
        <f t="shared" si="13"/>
        <v>298.452</v>
      </c>
      <c r="H104" s="40">
        <f t="shared" si="19"/>
        <v>224.4</v>
      </c>
      <c r="I104" s="41">
        <f t="shared" si="15"/>
        <v>151.79999999999998</v>
      </c>
      <c r="J104" s="55">
        <v>132</v>
      </c>
      <c r="K104" s="38" t="s">
        <v>4</v>
      </c>
      <c r="L104" s="38"/>
      <c r="M104" s="54">
        <f t="shared" si="21"/>
        <v>0</v>
      </c>
      <c r="N104" s="43">
        <f t="shared" si="20"/>
        <v>0</v>
      </c>
    </row>
    <row r="105" spans="1:14" ht="19.95" customHeight="1" x14ac:dyDescent="0.3">
      <c r="A105" s="38">
        <v>11</v>
      </c>
      <c r="B105" s="88" t="s">
        <v>929</v>
      </c>
      <c r="C105" s="138"/>
      <c r="D105" s="138"/>
      <c r="E105" s="141"/>
      <c r="F105" s="38" t="s">
        <v>829</v>
      </c>
      <c r="G105" s="56">
        <f t="shared" si="13"/>
        <v>302.97399999999999</v>
      </c>
      <c r="H105" s="40">
        <f t="shared" si="19"/>
        <v>227.79999999999998</v>
      </c>
      <c r="I105" s="41">
        <f t="shared" si="15"/>
        <v>154.1</v>
      </c>
      <c r="J105" s="55">
        <v>134</v>
      </c>
      <c r="K105" s="38" t="s">
        <v>4</v>
      </c>
      <c r="L105" s="38"/>
      <c r="M105" s="54">
        <f t="shared" si="21"/>
        <v>0</v>
      </c>
      <c r="N105" s="43">
        <f t="shared" si="20"/>
        <v>0</v>
      </c>
    </row>
    <row r="106" spans="1:14" ht="19.95" customHeight="1" x14ac:dyDescent="0.3">
      <c r="A106" s="38">
        <v>12</v>
      </c>
      <c r="B106" s="88" t="s">
        <v>930</v>
      </c>
      <c r="C106" s="138"/>
      <c r="D106" s="138"/>
      <c r="E106" s="141"/>
      <c r="F106" s="38" t="s">
        <v>829</v>
      </c>
      <c r="G106" s="56">
        <f t="shared" si="13"/>
        <v>307.49599999999998</v>
      </c>
      <c r="H106" s="40">
        <f t="shared" si="19"/>
        <v>231.2</v>
      </c>
      <c r="I106" s="41">
        <f t="shared" si="15"/>
        <v>156.39999999999998</v>
      </c>
      <c r="J106" s="55">
        <v>136</v>
      </c>
      <c r="K106" s="38" t="s">
        <v>4</v>
      </c>
      <c r="L106" s="38"/>
      <c r="M106" s="54">
        <f t="shared" si="21"/>
        <v>0</v>
      </c>
      <c r="N106" s="43">
        <f t="shared" si="20"/>
        <v>0</v>
      </c>
    </row>
    <row r="107" spans="1:14" ht="19.95" customHeight="1" x14ac:dyDescent="0.3">
      <c r="A107" s="38">
        <v>13</v>
      </c>
      <c r="B107" s="88" t="s">
        <v>931</v>
      </c>
      <c r="C107" s="138"/>
      <c r="D107" s="138"/>
      <c r="E107" s="141"/>
      <c r="F107" s="38" t="s">
        <v>829</v>
      </c>
      <c r="G107" s="56">
        <f t="shared" si="13"/>
        <v>312.01800000000003</v>
      </c>
      <c r="H107" s="40">
        <f t="shared" si="19"/>
        <v>234.6</v>
      </c>
      <c r="I107" s="41">
        <f t="shared" si="15"/>
        <v>158.69999999999999</v>
      </c>
      <c r="J107" s="55">
        <v>138</v>
      </c>
      <c r="K107" s="38" t="s">
        <v>4</v>
      </c>
      <c r="L107" s="38"/>
      <c r="M107" s="54">
        <f t="shared" si="21"/>
        <v>0</v>
      </c>
      <c r="N107" s="43">
        <f t="shared" si="20"/>
        <v>0</v>
      </c>
    </row>
    <row r="108" spans="1:14" ht="19.95" customHeight="1" x14ac:dyDescent="0.3">
      <c r="A108" s="38">
        <v>14</v>
      </c>
      <c r="B108" s="88" t="s">
        <v>932</v>
      </c>
      <c r="C108" s="138"/>
      <c r="D108" s="138"/>
      <c r="E108" s="141"/>
      <c r="F108" s="38" t="s">
        <v>829</v>
      </c>
      <c r="G108" s="56">
        <f t="shared" si="13"/>
        <v>316.54000000000002</v>
      </c>
      <c r="H108" s="40">
        <f t="shared" si="19"/>
        <v>238</v>
      </c>
      <c r="I108" s="41">
        <f t="shared" si="15"/>
        <v>161</v>
      </c>
      <c r="J108" s="55">
        <v>140</v>
      </c>
      <c r="K108" s="38" t="s">
        <v>4</v>
      </c>
      <c r="L108" s="38"/>
      <c r="M108" s="54">
        <f t="shared" si="21"/>
        <v>0</v>
      </c>
      <c r="N108" s="43">
        <f t="shared" si="20"/>
        <v>0</v>
      </c>
    </row>
    <row r="109" spans="1:14" ht="19.95" customHeight="1" x14ac:dyDescent="0.3">
      <c r="A109" s="38">
        <v>15</v>
      </c>
      <c r="B109" s="88" t="s">
        <v>933</v>
      </c>
      <c r="C109" s="138"/>
      <c r="D109" s="138"/>
      <c r="E109" s="141"/>
      <c r="F109" s="38" t="s">
        <v>829</v>
      </c>
      <c r="G109" s="56">
        <f t="shared" si="13"/>
        <v>321.06200000000001</v>
      </c>
      <c r="H109" s="40">
        <f t="shared" si="19"/>
        <v>241.4</v>
      </c>
      <c r="I109" s="41">
        <f t="shared" si="15"/>
        <v>163.29999999999998</v>
      </c>
      <c r="J109" s="55">
        <v>142</v>
      </c>
      <c r="K109" s="38" t="s">
        <v>4</v>
      </c>
      <c r="L109" s="38"/>
      <c r="M109" s="54">
        <f t="shared" si="21"/>
        <v>0</v>
      </c>
      <c r="N109" s="43">
        <f t="shared" si="20"/>
        <v>0</v>
      </c>
    </row>
    <row r="110" spans="1:14" ht="19.95" customHeight="1" x14ac:dyDescent="0.3">
      <c r="A110" s="38">
        <v>16</v>
      </c>
      <c r="B110" s="88" t="s">
        <v>934</v>
      </c>
      <c r="C110" s="138"/>
      <c r="D110" s="138"/>
      <c r="E110" s="141"/>
      <c r="F110" s="38" t="s">
        <v>829</v>
      </c>
      <c r="G110" s="56">
        <f t="shared" si="13"/>
        <v>323.32300000000004</v>
      </c>
      <c r="H110" s="40">
        <f t="shared" si="19"/>
        <v>243.1</v>
      </c>
      <c r="I110" s="41">
        <f t="shared" si="15"/>
        <v>164.45</v>
      </c>
      <c r="J110" s="55">
        <v>143</v>
      </c>
      <c r="K110" s="38" t="s">
        <v>4</v>
      </c>
      <c r="L110" s="38"/>
      <c r="M110" s="54">
        <f t="shared" si="21"/>
        <v>0</v>
      </c>
      <c r="N110" s="43">
        <f>SUM(J110*L110)</f>
        <v>0</v>
      </c>
    </row>
    <row r="111" spans="1:14" ht="19.95" customHeight="1" x14ac:dyDescent="0.3">
      <c r="A111" s="38">
        <v>17</v>
      </c>
      <c r="B111" s="88" t="s">
        <v>935</v>
      </c>
      <c r="C111" s="138"/>
      <c r="D111" s="138"/>
      <c r="E111" s="141"/>
      <c r="F111" s="38" t="s">
        <v>829</v>
      </c>
      <c r="G111" s="56">
        <f t="shared" si="13"/>
        <v>327.84500000000003</v>
      </c>
      <c r="H111" s="40">
        <f t="shared" si="19"/>
        <v>246.5</v>
      </c>
      <c r="I111" s="41">
        <f t="shared" si="15"/>
        <v>166.75</v>
      </c>
      <c r="J111" s="55">
        <v>145</v>
      </c>
      <c r="K111" s="38" t="s">
        <v>4</v>
      </c>
      <c r="L111" s="38"/>
      <c r="M111" s="54">
        <f t="shared" si="21"/>
        <v>0</v>
      </c>
      <c r="N111" s="43">
        <f t="shared" ref="N111:N114" si="22">SUM(J111*L111)</f>
        <v>0</v>
      </c>
    </row>
    <row r="112" spans="1:14" ht="19.95" customHeight="1" x14ac:dyDescent="0.3">
      <c r="A112" s="38">
        <v>18</v>
      </c>
      <c r="B112" s="88" t="s">
        <v>936</v>
      </c>
      <c r="C112" s="138"/>
      <c r="D112" s="138"/>
      <c r="E112" s="141"/>
      <c r="F112" s="38" t="s">
        <v>829</v>
      </c>
      <c r="G112" s="56">
        <f t="shared" si="13"/>
        <v>332.36700000000002</v>
      </c>
      <c r="H112" s="40">
        <f t="shared" si="19"/>
        <v>249.9</v>
      </c>
      <c r="I112" s="41">
        <f t="shared" si="15"/>
        <v>169.04999999999998</v>
      </c>
      <c r="J112" s="55">
        <v>147</v>
      </c>
      <c r="K112" s="38" t="s">
        <v>4</v>
      </c>
      <c r="L112" s="38"/>
      <c r="M112" s="54">
        <f t="shared" si="21"/>
        <v>0</v>
      </c>
      <c r="N112" s="43">
        <f t="shared" si="22"/>
        <v>0</v>
      </c>
    </row>
    <row r="113" spans="1:14" ht="19.95" customHeight="1" x14ac:dyDescent="0.3">
      <c r="A113" s="38">
        <v>19</v>
      </c>
      <c r="B113" s="88" t="s">
        <v>937</v>
      </c>
      <c r="C113" s="138"/>
      <c r="D113" s="138"/>
      <c r="E113" s="141"/>
      <c r="F113" s="38" t="s">
        <v>829</v>
      </c>
      <c r="G113" s="56">
        <f t="shared" si="13"/>
        <v>336.88900000000001</v>
      </c>
      <c r="H113" s="40">
        <f t="shared" si="19"/>
        <v>253.29999999999998</v>
      </c>
      <c r="I113" s="41">
        <f t="shared" si="15"/>
        <v>171.35</v>
      </c>
      <c r="J113" s="55">
        <v>149</v>
      </c>
      <c r="K113" s="38" t="s">
        <v>4</v>
      </c>
      <c r="L113" s="38"/>
      <c r="M113" s="54">
        <f t="shared" si="21"/>
        <v>0</v>
      </c>
      <c r="N113" s="43">
        <f t="shared" si="22"/>
        <v>0</v>
      </c>
    </row>
    <row r="114" spans="1:14" ht="19.95" customHeight="1" x14ac:dyDescent="0.3">
      <c r="A114" s="38">
        <v>20</v>
      </c>
      <c r="B114" s="88" t="s">
        <v>938</v>
      </c>
      <c r="C114" s="138"/>
      <c r="D114" s="138"/>
      <c r="E114" s="141"/>
      <c r="F114" s="38" t="s">
        <v>829</v>
      </c>
      <c r="G114" s="56">
        <f t="shared" si="13"/>
        <v>341.411</v>
      </c>
      <c r="H114" s="40">
        <f t="shared" si="19"/>
        <v>256.7</v>
      </c>
      <c r="I114" s="41">
        <f t="shared" si="15"/>
        <v>173.64999999999998</v>
      </c>
      <c r="J114" s="55">
        <v>151</v>
      </c>
      <c r="K114" s="38" t="s">
        <v>4</v>
      </c>
      <c r="L114" s="38"/>
      <c r="M114" s="54">
        <f t="shared" si="21"/>
        <v>0</v>
      </c>
      <c r="N114" s="43">
        <f t="shared" si="22"/>
        <v>0</v>
      </c>
    </row>
    <row r="115" spans="1:14" ht="19.95" customHeight="1" x14ac:dyDescent="0.3">
      <c r="A115" s="38">
        <v>21</v>
      </c>
      <c r="B115" s="88" t="s">
        <v>939</v>
      </c>
      <c r="C115" s="138"/>
      <c r="D115" s="138"/>
      <c r="E115" s="141"/>
      <c r="F115" s="38" t="s">
        <v>829</v>
      </c>
      <c r="G115" s="56">
        <f t="shared" si="13"/>
        <v>345.93299999999999</v>
      </c>
      <c r="H115" s="40">
        <f t="shared" si="19"/>
        <v>260.09999999999997</v>
      </c>
      <c r="I115" s="41">
        <f t="shared" si="15"/>
        <v>175.95</v>
      </c>
      <c r="J115" s="55">
        <v>153</v>
      </c>
      <c r="K115" s="38" t="s">
        <v>4</v>
      </c>
      <c r="L115" s="38"/>
      <c r="M115" s="54">
        <f t="shared" si="21"/>
        <v>0</v>
      </c>
      <c r="N115" s="43">
        <f>SUM(J115*L115)</f>
        <v>0</v>
      </c>
    </row>
    <row r="116" spans="1:14" ht="19.95" customHeight="1" x14ac:dyDescent="0.3">
      <c r="A116" s="38">
        <v>22</v>
      </c>
      <c r="B116" s="88" t="s">
        <v>940</v>
      </c>
      <c r="C116" s="138"/>
      <c r="D116" s="138"/>
      <c r="E116" s="141"/>
      <c r="F116" s="38" t="s">
        <v>829</v>
      </c>
      <c r="G116" s="56">
        <f t="shared" si="13"/>
        <v>350.45500000000004</v>
      </c>
      <c r="H116" s="40">
        <f t="shared" si="19"/>
        <v>263.5</v>
      </c>
      <c r="I116" s="41">
        <f t="shared" si="15"/>
        <v>178.25</v>
      </c>
      <c r="J116" s="55">
        <v>155</v>
      </c>
      <c r="K116" s="38" t="s">
        <v>4</v>
      </c>
      <c r="L116" s="38"/>
      <c r="M116" s="54">
        <f t="shared" si="21"/>
        <v>0</v>
      </c>
      <c r="N116" s="43">
        <f>SUM(J116*L116)</f>
        <v>0</v>
      </c>
    </row>
    <row r="117" spans="1:14" ht="19.95" customHeight="1" x14ac:dyDescent="0.3">
      <c r="A117" s="38">
        <v>23</v>
      </c>
      <c r="B117" s="88" t="s">
        <v>941</v>
      </c>
      <c r="C117" s="138"/>
      <c r="D117" s="138"/>
      <c r="E117" s="141"/>
      <c r="F117" s="38" t="s">
        <v>829</v>
      </c>
      <c r="G117" s="56">
        <f t="shared" si="13"/>
        <v>352.71600000000001</v>
      </c>
      <c r="H117" s="40">
        <f t="shared" si="19"/>
        <v>265.2</v>
      </c>
      <c r="I117" s="41">
        <f t="shared" si="15"/>
        <v>179.39999999999998</v>
      </c>
      <c r="J117" s="55">
        <v>156</v>
      </c>
      <c r="K117" s="38" t="s">
        <v>4</v>
      </c>
      <c r="L117" s="38"/>
      <c r="M117" s="54">
        <f t="shared" si="21"/>
        <v>0</v>
      </c>
      <c r="N117" s="43">
        <f>SUM(J117*L117)</f>
        <v>0</v>
      </c>
    </row>
    <row r="118" spans="1:14" ht="19.95" customHeight="1" x14ac:dyDescent="0.3">
      <c r="A118" s="38">
        <v>24</v>
      </c>
      <c r="B118" s="88" t="s">
        <v>942</v>
      </c>
      <c r="C118" s="138"/>
      <c r="D118" s="138"/>
      <c r="E118" s="141"/>
      <c r="F118" s="38" t="s">
        <v>829</v>
      </c>
      <c r="G118" s="56">
        <f t="shared" si="13"/>
        <v>357.238</v>
      </c>
      <c r="H118" s="40">
        <f t="shared" si="19"/>
        <v>268.59999999999997</v>
      </c>
      <c r="I118" s="41">
        <f t="shared" si="15"/>
        <v>181.7</v>
      </c>
      <c r="J118" s="55">
        <v>158</v>
      </c>
      <c r="K118" s="38" t="s">
        <v>4</v>
      </c>
      <c r="L118" s="38"/>
      <c r="M118" s="54">
        <f t="shared" si="21"/>
        <v>0</v>
      </c>
      <c r="N118" s="43">
        <f>SUM(J118*L118)</f>
        <v>0</v>
      </c>
    </row>
    <row r="119" spans="1:14" ht="19.95" customHeight="1" x14ac:dyDescent="0.3">
      <c r="A119" s="38">
        <v>25</v>
      </c>
      <c r="B119" s="88" t="s">
        <v>943</v>
      </c>
      <c r="C119" s="138"/>
      <c r="D119" s="138"/>
      <c r="E119" s="141"/>
      <c r="F119" s="38" t="s">
        <v>829</v>
      </c>
      <c r="G119" s="56">
        <f t="shared" si="13"/>
        <v>361.76</v>
      </c>
      <c r="H119" s="40">
        <f t="shared" si="19"/>
        <v>272</v>
      </c>
      <c r="I119" s="41">
        <f t="shared" si="15"/>
        <v>184</v>
      </c>
      <c r="J119" s="55">
        <v>160</v>
      </c>
      <c r="K119" s="38" t="s">
        <v>4</v>
      </c>
      <c r="L119" s="38"/>
      <c r="M119" s="54">
        <f t="shared" si="21"/>
        <v>0</v>
      </c>
      <c r="N119" s="43">
        <f t="shared" ref="N119:N123" si="23">SUM(J119*L119)</f>
        <v>0</v>
      </c>
    </row>
    <row r="120" spans="1:14" ht="19.95" customHeight="1" x14ac:dyDescent="0.3">
      <c r="A120" s="38">
        <v>26</v>
      </c>
      <c r="B120" s="88" t="s">
        <v>944</v>
      </c>
      <c r="C120" s="138"/>
      <c r="D120" s="138"/>
      <c r="E120" s="141"/>
      <c r="F120" s="38" t="s">
        <v>829</v>
      </c>
      <c r="G120" s="56">
        <f t="shared" si="13"/>
        <v>366.28199999999998</v>
      </c>
      <c r="H120" s="40">
        <f t="shared" si="19"/>
        <v>275.39999999999998</v>
      </c>
      <c r="I120" s="41">
        <f t="shared" si="15"/>
        <v>186.29999999999998</v>
      </c>
      <c r="J120" s="55">
        <v>162</v>
      </c>
      <c r="K120" s="38" t="s">
        <v>4</v>
      </c>
      <c r="L120" s="38"/>
      <c r="M120" s="54">
        <f t="shared" si="21"/>
        <v>0</v>
      </c>
      <c r="N120" s="43">
        <f t="shared" si="23"/>
        <v>0</v>
      </c>
    </row>
    <row r="121" spans="1:14" ht="19.95" customHeight="1" x14ac:dyDescent="0.3">
      <c r="A121" s="38">
        <v>27</v>
      </c>
      <c r="B121" s="88" t="s">
        <v>945</v>
      </c>
      <c r="C121" s="138"/>
      <c r="D121" s="138"/>
      <c r="E121" s="141"/>
      <c r="F121" s="38" t="s">
        <v>829</v>
      </c>
      <c r="G121" s="56">
        <f t="shared" si="13"/>
        <v>370.80400000000003</v>
      </c>
      <c r="H121" s="40">
        <f t="shared" si="19"/>
        <v>278.8</v>
      </c>
      <c r="I121" s="41">
        <f t="shared" si="15"/>
        <v>188.6</v>
      </c>
      <c r="J121" s="55">
        <v>164</v>
      </c>
      <c r="K121" s="38" t="s">
        <v>4</v>
      </c>
      <c r="L121" s="38"/>
      <c r="M121" s="54">
        <f t="shared" si="21"/>
        <v>0</v>
      </c>
      <c r="N121" s="43">
        <f t="shared" si="23"/>
        <v>0</v>
      </c>
    </row>
    <row r="122" spans="1:14" ht="19.95" customHeight="1" x14ac:dyDescent="0.3">
      <c r="A122" s="38">
        <v>28</v>
      </c>
      <c r="B122" s="88" t="s">
        <v>946</v>
      </c>
      <c r="C122" s="138"/>
      <c r="D122" s="138"/>
      <c r="E122" s="141"/>
      <c r="F122" s="38" t="s">
        <v>829</v>
      </c>
      <c r="G122" s="56">
        <f t="shared" si="13"/>
        <v>375.32600000000002</v>
      </c>
      <c r="H122" s="40">
        <f t="shared" si="19"/>
        <v>282.2</v>
      </c>
      <c r="I122" s="41">
        <f t="shared" si="15"/>
        <v>190.89999999999998</v>
      </c>
      <c r="J122" s="55">
        <v>166</v>
      </c>
      <c r="K122" s="38" t="s">
        <v>4</v>
      </c>
      <c r="L122" s="38"/>
      <c r="M122" s="54">
        <f t="shared" si="21"/>
        <v>0</v>
      </c>
      <c r="N122" s="43">
        <f t="shared" si="23"/>
        <v>0</v>
      </c>
    </row>
    <row r="123" spans="1:14" ht="19.95" customHeight="1" x14ac:dyDescent="0.3">
      <c r="A123" s="38">
        <v>29</v>
      </c>
      <c r="B123" s="88" t="s">
        <v>947</v>
      </c>
      <c r="C123" s="139"/>
      <c r="D123" s="139"/>
      <c r="E123" s="142"/>
      <c r="F123" s="38" t="s">
        <v>829</v>
      </c>
      <c r="G123" s="56">
        <f t="shared" si="13"/>
        <v>379.84799999999996</v>
      </c>
      <c r="H123" s="40">
        <f t="shared" si="19"/>
        <v>285.59999999999997</v>
      </c>
      <c r="I123" s="41">
        <f t="shared" si="15"/>
        <v>193.2</v>
      </c>
      <c r="J123" s="55">
        <v>168</v>
      </c>
      <c r="K123" s="38" t="s">
        <v>4</v>
      </c>
      <c r="L123" s="38"/>
      <c r="M123" s="54">
        <f t="shared" si="21"/>
        <v>0</v>
      </c>
      <c r="N123" s="43">
        <f t="shared" si="23"/>
        <v>0</v>
      </c>
    </row>
    <row r="124" spans="1:14" ht="19.95" customHeight="1" x14ac:dyDescent="0.3">
      <c r="A124" s="143" t="s">
        <v>948</v>
      </c>
      <c r="B124" s="144"/>
      <c r="C124" s="144"/>
      <c r="D124" s="144"/>
      <c r="E124" s="144"/>
      <c r="F124" s="144"/>
      <c r="G124" s="144"/>
      <c r="H124" s="144"/>
      <c r="I124" s="144"/>
      <c r="J124" s="144"/>
      <c r="K124" s="144"/>
      <c r="L124" s="144"/>
      <c r="M124" s="144"/>
      <c r="N124" s="145"/>
    </row>
    <row r="125" spans="1:14" ht="19.95" customHeight="1" x14ac:dyDescent="0.3">
      <c r="A125" s="38">
        <v>1</v>
      </c>
      <c r="B125" s="88" t="s">
        <v>949</v>
      </c>
      <c r="C125" s="137" t="s">
        <v>827</v>
      </c>
      <c r="D125" s="137" t="s">
        <v>828</v>
      </c>
      <c r="E125" s="140"/>
      <c r="F125" s="38" t="s">
        <v>829</v>
      </c>
      <c r="G125" s="56">
        <f t="shared" si="13"/>
        <v>368.54299999999995</v>
      </c>
      <c r="H125" s="40">
        <f t="shared" ref="H125:H153" si="24">J125*1.7</f>
        <v>277.09999999999997</v>
      </c>
      <c r="I125" s="41">
        <f t="shared" si="15"/>
        <v>187.45</v>
      </c>
      <c r="J125" s="55">
        <v>163</v>
      </c>
      <c r="K125" s="38" t="s">
        <v>4</v>
      </c>
      <c r="L125" s="38"/>
      <c r="M125" s="54">
        <f>SUM(I125*L125)</f>
        <v>0</v>
      </c>
      <c r="N125" s="43">
        <f t="shared" ref="N125:N139" si="25">SUM(J125*L125)</f>
        <v>0</v>
      </c>
    </row>
    <row r="126" spans="1:14" ht="19.95" customHeight="1" x14ac:dyDescent="0.3">
      <c r="A126" s="38">
        <v>2</v>
      </c>
      <c r="B126" s="88" t="s">
        <v>950</v>
      </c>
      <c r="C126" s="138"/>
      <c r="D126" s="138"/>
      <c r="E126" s="141"/>
      <c r="F126" s="38" t="s">
        <v>829</v>
      </c>
      <c r="G126" s="56">
        <f t="shared" si="13"/>
        <v>373.065</v>
      </c>
      <c r="H126" s="40">
        <f t="shared" si="24"/>
        <v>280.5</v>
      </c>
      <c r="I126" s="41">
        <f t="shared" si="15"/>
        <v>189.74999999999997</v>
      </c>
      <c r="J126" s="55">
        <v>165</v>
      </c>
      <c r="K126" s="38" t="s">
        <v>4</v>
      </c>
      <c r="L126" s="38"/>
      <c r="M126" s="54">
        <f t="shared" ref="M126:M153" si="26">SUM(I126*L126)</f>
        <v>0</v>
      </c>
      <c r="N126" s="43">
        <f t="shared" si="25"/>
        <v>0</v>
      </c>
    </row>
    <row r="127" spans="1:14" ht="19.95" customHeight="1" x14ac:dyDescent="0.3">
      <c r="A127" s="38">
        <v>3</v>
      </c>
      <c r="B127" s="88" t="s">
        <v>951</v>
      </c>
      <c r="C127" s="138"/>
      <c r="D127" s="138"/>
      <c r="E127" s="141"/>
      <c r="F127" s="38" t="s">
        <v>829</v>
      </c>
      <c r="G127" s="56">
        <f t="shared" si="13"/>
        <v>377.58699999999999</v>
      </c>
      <c r="H127" s="40">
        <f t="shared" si="24"/>
        <v>283.89999999999998</v>
      </c>
      <c r="I127" s="41">
        <f t="shared" si="15"/>
        <v>192.04999999999998</v>
      </c>
      <c r="J127" s="55">
        <v>167</v>
      </c>
      <c r="K127" s="38" t="s">
        <v>4</v>
      </c>
      <c r="L127" s="38"/>
      <c r="M127" s="54">
        <f t="shared" si="26"/>
        <v>0</v>
      </c>
      <c r="N127" s="43">
        <f t="shared" si="25"/>
        <v>0</v>
      </c>
    </row>
    <row r="128" spans="1:14" ht="19.95" customHeight="1" x14ac:dyDescent="0.3">
      <c r="A128" s="38">
        <v>4</v>
      </c>
      <c r="B128" s="88" t="s">
        <v>952</v>
      </c>
      <c r="C128" s="138"/>
      <c r="D128" s="138"/>
      <c r="E128" s="141"/>
      <c r="F128" s="38" t="s">
        <v>829</v>
      </c>
      <c r="G128" s="56">
        <f t="shared" si="13"/>
        <v>382.10900000000004</v>
      </c>
      <c r="H128" s="40">
        <f t="shared" si="24"/>
        <v>287.3</v>
      </c>
      <c r="I128" s="41">
        <f t="shared" si="15"/>
        <v>194.35</v>
      </c>
      <c r="J128" s="55">
        <v>169</v>
      </c>
      <c r="K128" s="38" t="s">
        <v>4</v>
      </c>
      <c r="L128" s="38"/>
      <c r="M128" s="54">
        <f t="shared" si="26"/>
        <v>0</v>
      </c>
      <c r="N128" s="43">
        <f t="shared" si="25"/>
        <v>0</v>
      </c>
    </row>
    <row r="129" spans="1:14" ht="19.95" customHeight="1" x14ac:dyDescent="0.3">
      <c r="A129" s="38">
        <v>5</v>
      </c>
      <c r="B129" s="88" t="s">
        <v>953</v>
      </c>
      <c r="C129" s="138"/>
      <c r="D129" s="138"/>
      <c r="E129" s="141"/>
      <c r="F129" s="38" t="s">
        <v>829</v>
      </c>
      <c r="G129" s="56">
        <f t="shared" si="13"/>
        <v>384.37</v>
      </c>
      <c r="H129" s="40">
        <f t="shared" si="24"/>
        <v>289</v>
      </c>
      <c r="I129" s="41">
        <f t="shared" si="15"/>
        <v>195.49999999999997</v>
      </c>
      <c r="J129" s="55">
        <v>170</v>
      </c>
      <c r="K129" s="38" t="s">
        <v>4</v>
      </c>
      <c r="L129" s="38"/>
      <c r="M129" s="54">
        <f t="shared" si="26"/>
        <v>0</v>
      </c>
      <c r="N129" s="43">
        <f t="shared" si="25"/>
        <v>0</v>
      </c>
    </row>
    <row r="130" spans="1:14" ht="19.95" customHeight="1" x14ac:dyDescent="0.3">
      <c r="A130" s="38">
        <v>6</v>
      </c>
      <c r="B130" s="88" t="s">
        <v>954</v>
      </c>
      <c r="C130" s="138"/>
      <c r="D130" s="138"/>
      <c r="E130" s="141"/>
      <c r="F130" s="38" t="s">
        <v>829</v>
      </c>
      <c r="G130" s="56">
        <f t="shared" ref="G130:G153" si="27">H130*1.33</f>
        <v>388.892</v>
      </c>
      <c r="H130" s="40">
        <f t="shared" si="24"/>
        <v>292.39999999999998</v>
      </c>
      <c r="I130" s="41">
        <f t="shared" ref="I130:I153" si="28">J130*1.15</f>
        <v>197.79999999999998</v>
      </c>
      <c r="J130" s="55">
        <v>172</v>
      </c>
      <c r="K130" s="38" t="s">
        <v>4</v>
      </c>
      <c r="L130" s="38"/>
      <c r="M130" s="54">
        <f t="shared" si="26"/>
        <v>0</v>
      </c>
      <c r="N130" s="43">
        <f t="shared" si="25"/>
        <v>0</v>
      </c>
    </row>
    <row r="131" spans="1:14" ht="19.95" customHeight="1" x14ac:dyDescent="0.3">
      <c r="A131" s="38">
        <v>7</v>
      </c>
      <c r="B131" s="88" t="s">
        <v>955</v>
      </c>
      <c r="C131" s="138"/>
      <c r="D131" s="138"/>
      <c r="E131" s="141"/>
      <c r="F131" s="38" t="s">
        <v>829</v>
      </c>
      <c r="G131" s="56">
        <f t="shared" si="27"/>
        <v>393.41400000000004</v>
      </c>
      <c r="H131" s="40">
        <f t="shared" si="24"/>
        <v>295.8</v>
      </c>
      <c r="I131" s="41">
        <f t="shared" si="28"/>
        <v>200.1</v>
      </c>
      <c r="J131" s="55">
        <v>174</v>
      </c>
      <c r="K131" s="38" t="s">
        <v>4</v>
      </c>
      <c r="L131" s="38"/>
      <c r="M131" s="54">
        <f t="shared" si="26"/>
        <v>0</v>
      </c>
      <c r="N131" s="43">
        <f t="shared" si="25"/>
        <v>0</v>
      </c>
    </row>
    <row r="132" spans="1:14" ht="19.95" customHeight="1" x14ac:dyDescent="0.3">
      <c r="A132" s="38">
        <v>8</v>
      </c>
      <c r="B132" s="88" t="s">
        <v>956</v>
      </c>
      <c r="C132" s="138"/>
      <c r="D132" s="138"/>
      <c r="E132" s="141"/>
      <c r="F132" s="38" t="s">
        <v>829</v>
      </c>
      <c r="G132" s="56">
        <f t="shared" si="27"/>
        <v>397.93599999999998</v>
      </c>
      <c r="H132" s="40">
        <f t="shared" si="24"/>
        <v>299.2</v>
      </c>
      <c r="I132" s="41">
        <f t="shared" si="28"/>
        <v>202.39999999999998</v>
      </c>
      <c r="J132" s="55">
        <v>176</v>
      </c>
      <c r="K132" s="38" t="s">
        <v>4</v>
      </c>
      <c r="L132" s="38"/>
      <c r="M132" s="54">
        <f t="shared" si="26"/>
        <v>0</v>
      </c>
      <c r="N132" s="43">
        <f t="shared" si="25"/>
        <v>0</v>
      </c>
    </row>
    <row r="133" spans="1:14" ht="19.95" customHeight="1" x14ac:dyDescent="0.3">
      <c r="A133" s="38">
        <v>9</v>
      </c>
      <c r="B133" s="88" t="s">
        <v>957</v>
      </c>
      <c r="C133" s="138"/>
      <c r="D133" s="138"/>
      <c r="E133" s="141"/>
      <c r="F133" s="38" t="s">
        <v>829</v>
      </c>
      <c r="G133" s="56">
        <f t="shared" si="27"/>
        <v>402.45799999999997</v>
      </c>
      <c r="H133" s="40">
        <f t="shared" si="24"/>
        <v>302.59999999999997</v>
      </c>
      <c r="I133" s="41">
        <f t="shared" si="28"/>
        <v>204.7</v>
      </c>
      <c r="J133" s="55">
        <v>178</v>
      </c>
      <c r="K133" s="38" t="s">
        <v>4</v>
      </c>
      <c r="L133" s="38"/>
      <c r="M133" s="54">
        <f t="shared" si="26"/>
        <v>0</v>
      </c>
      <c r="N133" s="43">
        <f t="shared" si="25"/>
        <v>0</v>
      </c>
    </row>
    <row r="134" spans="1:14" ht="19.95" customHeight="1" x14ac:dyDescent="0.3">
      <c r="A134" s="38">
        <v>10</v>
      </c>
      <c r="B134" s="88" t="s">
        <v>958</v>
      </c>
      <c r="C134" s="138"/>
      <c r="D134" s="138"/>
      <c r="E134" s="141"/>
      <c r="F134" s="38" t="s">
        <v>829</v>
      </c>
      <c r="G134" s="56">
        <f t="shared" si="27"/>
        <v>406.98</v>
      </c>
      <c r="H134" s="40">
        <f t="shared" si="24"/>
        <v>306</v>
      </c>
      <c r="I134" s="41">
        <f t="shared" si="28"/>
        <v>206.99999999999997</v>
      </c>
      <c r="J134" s="55">
        <v>180</v>
      </c>
      <c r="K134" s="38" t="s">
        <v>4</v>
      </c>
      <c r="L134" s="38"/>
      <c r="M134" s="54">
        <f t="shared" si="26"/>
        <v>0</v>
      </c>
      <c r="N134" s="43">
        <f t="shared" si="25"/>
        <v>0</v>
      </c>
    </row>
    <row r="135" spans="1:14" ht="19.95" customHeight="1" x14ac:dyDescent="0.3">
      <c r="A135" s="38">
        <v>11</v>
      </c>
      <c r="B135" s="88" t="s">
        <v>959</v>
      </c>
      <c r="C135" s="138"/>
      <c r="D135" s="138"/>
      <c r="E135" s="141"/>
      <c r="F135" s="38" t="s">
        <v>829</v>
      </c>
      <c r="G135" s="56">
        <f t="shared" si="27"/>
        <v>409.24099999999999</v>
      </c>
      <c r="H135" s="40">
        <f t="shared" si="24"/>
        <v>307.7</v>
      </c>
      <c r="I135" s="41">
        <f t="shared" si="28"/>
        <v>208.14999999999998</v>
      </c>
      <c r="J135" s="55">
        <v>181</v>
      </c>
      <c r="K135" s="38" t="s">
        <v>4</v>
      </c>
      <c r="L135" s="38"/>
      <c r="M135" s="54">
        <f t="shared" si="26"/>
        <v>0</v>
      </c>
      <c r="N135" s="43">
        <f t="shared" si="25"/>
        <v>0</v>
      </c>
    </row>
    <row r="136" spans="1:14" ht="19.95" customHeight="1" x14ac:dyDescent="0.3">
      <c r="A136" s="38">
        <v>12</v>
      </c>
      <c r="B136" s="88" t="s">
        <v>960</v>
      </c>
      <c r="C136" s="138"/>
      <c r="D136" s="138"/>
      <c r="E136" s="141"/>
      <c r="F136" s="38" t="s">
        <v>829</v>
      </c>
      <c r="G136" s="56">
        <f t="shared" si="27"/>
        <v>413.76299999999998</v>
      </c>
      <c r="H136" s="40">
        <f t="shared" si="24"/>
        <v>311.09999999999997</v>
      </c>
      <c r="I136" s="41">
        <f t="shared" si="28"/>
        <v>210.45</v>
      </c>
      <c r="J136" s="55">
        <v>183</v>
      </c>
      <c r="K136" s="38" t="s">
        <v>4</v>
      </c>
      <c r="L136" s="38"/>
      <c r="M136" s="54">
        <f t="shared" si="26"/>
        <v>0</v>
      </c>
      <c r="N136" s="43">
        <f t="shared" si="25"/>
        <v>0</v>
      </c>
    </row>
    <row r="137" spans="1:14" ht="19.95" customHeight="1" x14ac:dyDescent="0.3">
      <c r="A137" s="38">
        <v>13</v>
      </c>
      <c r="B137" s="88" t="s">
        <v>961</v>
      </c>
      <c r="C137" s="138"/>
      <c r="D137" s="138"/>
      <c r="E137" s="141"/>
      <c r="F137" s="38" t="s">
        <v>829</v>
      </c>
      <c r="G137" s="56">
        <f t="shared" si="27"/>
        <v>418.28500000000003</v>
      </c>
      <c r="H137" s="40">
        <f t="shared" si="24"/>
        <v>314.5</v>
      </c>
      <c r="I137" s="41">
        <f t="shared" si="28"/>
        <v>212.74999999999997</v>
      </c>
      <c r="J137" s="55">
        <v>185</v>
      </c>
      <c r="K137" s="38" t="s">
        <v>4</v>
      </c>
      <c r="L137" s="38"/>
      <c r="M137" s="54">
        <f t="shared" si="26"/>
        <v>0</v>
      </c>
      <c r="N137" s="43">
        <f t="shared" si="25"/>
        <v>0</v>
      </c>
    </row>
    <row r="138" spans="1:14" ht="19.95" customHeight="1" x14ac:dyDescent="0.3">
      <c r="A138" s="38">
        <v>14</v>
      </c>
      <c r="B138" s="88" t="s">
        <v>962</v>
      </c>
      <c r="C138" s="138"/>
      <c r="D138" s="138"/>
      <c r="E138" s="141"/>
      <c r="F138" s="38" t="s">
        <v>829</v>
      </c>
      <c r="G138" s="56">
        <f t="shared" si="27"/>
        <v>422.80700000000002</v>
      </c>
      <c r="H138" s="40">
        <f t="shared" si="24"/>
        <v>317.89999999999998</v>
      </c>
      <c r="I138" s="41">
        <f t="shared" si="28"/>
        <v>215.04999999999998</v>
      </c>
      <c r="J138" s="55">
        <v>187</v>
      </c>
      <c r="K138" s="38" t="s">
        <v>4</v>
      </c>
      <c r="L138" s="38"/>
      <c r="M138" s="54">
        <f t="shared" si="26"/>
        <v>0</v>
      </c>
      <c r="N138" s="43">
        <f t="shared" si="25"/>
        <v>0</v>
      </c>
    </row>
    <row r="139" spans="1:14" ht="19.95" customHeight="1" x14ac:dyDescent="0.3">
      <c r="A139" s="38">
        <v>15</v>
      </c>
      <c r="B139" s="88" t="s">
        <v>963</v>
      </c>
      <c r="C139" s="138"/>
      <c r="D139" s="138"/>
      <c r="E139" s="141"/>
      <c r="F139" s="38" t="s">
        <v>829</v>
      </c>
      <c r="G139" s="56">
        <f t="shared" si="27"/>
        <v>427.32900000000006</v>
      </c>
      <c r="H139" s="40">
        <f t="shared" si="24"/>
        <v>321.3</v>
      </c>
      <c r="I139" s="41">
        <f t="shared" si="28"/>
        <v>217.35</v>
      </c>
      <c r="J139" s="55">
        <v>189</v>
      </c>
      <c r="K139" s="38" t="s">
        <v>4</v>
      </c>
      <c r="L139" s="38"/>
      <c r="M139" s="54">
        <f t="shared" si="26"/>
        <v>0</v>
      </c>
      <c r="N139" s="43">
        <f t="shared" si="25"/>
        <v>0</v>
      </c>
    </row>
    <row r="140" spans="1:14" ht="19.95" customHeight="1" x14ac:dyDescent="0.3">
      <c r="A140" s="38">
        <v>16</v>
      </c>
      <c r="B140" s="88" t="s">
        <v>964</v>
      </c>
      <c r="C140" s="138"/>
      <c r="D140" s="138"/>
      <c r="E140" s="141"/>
      <c r="F140" s="38" t="s">
        <v>829</v>
      </c>
      <c r="G140" s="56">
        <f t="shared" si="27"/>
        <v>431.851</v>
      </c>
      <c r="H140" s="40">
        <f t="shared" si="24"/>
        <v>324.7</v>
      </c>
      <c r="I140" s="41">
        <f t="shared" si="28"/>
        <v>219.64999999999998</v>
      </c>
      <c r="J140" s="55">
        <v>191</v>
      </c>
      <c r="K140" s="38" t="s">
        <v>4</v>
      </c>
      <c r="L140" s="38"/>
      <c r="M140" s="54">
        <f t="shared" si="26"/>
        <v>0</v>
      </c>
      <c r="N140" s="43">
        <f>SUM(J140*L140)</f>
        <v>0</v>
      </c>
    </row>
    <row r="141" spans="1:14" ht="19.95" customHeight="1" x14ac:dyDescent="0.3">
      <c r="A141" s="38">
        <v>17</v>
      </c>
      <c r="B141" s="88" t="s">
        <v>965</v>
      </c>
      <c r="C141" s="138"/>
      <c r="D141" s="138"/>
      <c r="E141" s="141"/>
      <c r="F141" s="38" t="s">
        <v>829</v>
      </c>
      <c r="G141" s="56">
        <f t="shared" si="27"/>
        <v>434.11199999999997</v>
      </c>
      <c r="H141" s="40">
        <f t="shared" si="24"/>
        <v>326.39999999999998</v>
      </c>
      <c r="I141" s="41">
        <f t="shared" si="28"/>
        <v>220.79999999999998</v>
      </c>
      <c r="J141" s="55">
        <v>192</v>
      </c>
      <c r="K141" s="38" t="s">
        <v>4</v>
      </c>
      <c r="L141" s="38"/>
      <c r="M141" s="54">
        <f t="shared" si="26"/>
        <v>0</v>
      </c>
      <c r="N141" s="43">
        <f t="shared" ref="N141:N144" si="29">SUM(J141*L141)</f>
        <v>0</v>
      </c>
    </row>
    <row r="142" spans="1:14" ht="19.95" customHeight="1" x14ac:dyDescent="0.3">
      <c r="A142" s="38">
        <v>18</v>
      </c>
      <c r="B142" s="88" t="s">
        <v>966</v>
      </c>
      <c r="C142" s="138"/>
      <c r="D142" s="138"/>
      <c r="E142" s="141"/>
      <c r="F142" s="38" t="s">
        <v>829</v>
      </c>
      <c r="G142" s="56">
        <f t="shared" si="27"/>
        <v>438.63400000000001</v>
      </c>
      <c r="H142" s="40">
        <f t="shared" si="24"/>
        <v>329.8</v>
      </c>
      <c r="I142" s="41">
        <f t="shared" si="28"/>
        <v>223.1</v>
      </c>
      <c r="J142" s="55">
        <v>194</v>
      </c>
      <c r="K142" s="38" t="s">
        <v>4</v>
      </c>
      <c r="L142" s="38"/>
      <c r="M142" s="54">
        <f t="shared" si="26"/>
        <v>0</v>
      </c>
      <c r="N142" s="43">
        <f t="shared" si="29"/>
        <v>0</v>
      </c>
    </row>
    <row r="143" spans="1:14" ht="19.95" customHeight="1" x14ac:dyDescent="0.3">
      <c r="A143" s="38">
        <v>19</v>
      </c>
      <c r="B143" s="88" t="s">
        <v>967</v>
      </c>
      <c r="C143" s="138"/>
      <c r="D143" s="138"/>
      <c r="E143" s="141"/>
      <c r="F143" s="38" t="s">
        <v>829</v>
      </c>
      <c r="G143" s="56">
        <f t="shared" si="27"/>
        <v>443.15600000000001</v>
      </c>
      <c r="H143" s="40">
        <f t="shared" si="24"/>
        <v>333.2</v>
      </c>
      <c r="I143" s="41">
        <f t="shared" si="28"/>
        <v>225.39999999999998</v>
      </c>
      <c r="J143" s="55">
        <v>196</v>
      </c>
      <c r="K143" s="38" t="s">
        <v>4</v>
      </c>
      <c r="L143" s="38"/>
      <c r="M143" s="54">
        <f t="shared" si="26"/>
        <v>0</v>
      </c>
      <c r="N143" s="43">
        <f t="shared" si="29"/>
        <v>0</v>
      </c>
    </row>
    <row r="144" spans="1:14" ht="19.95" customHeight="1" x14ac:dyDescent="0.3">
      <c r="A144" s="38">
        <v>20</v>
      </c>
      <c r="B144" s="88" t="s">
        <v>968</v>
      </c>
      <c r="C144" s="138"/>
      <c r="D144" s="138"/>
      <c r="E144" s="141"/>
      <c r="F144" s="38" t="s">
        <v>829</v>
      </c>
      <c r="G144" s="56">
        <f t="shared" si="27"/>
        <v>447.678</v>
      </c>
      <c r="H144" s="40">
        <f t="shared" si="24"/>
        <v>336.59999999999997</v>
      </c>
      <c r="I144" s="41">
        <f t="shared" si="28"/>
        <v>227.7</v>
      </c>
      <c r="J144" s="55">
        <v>198</v>
      </c>
      <c r="K144" s="38" t="s">
        <v>4</v>
      </c>
      <c r="L144" s="38"/>
      <c r="M144" s="54">
        <f t="shared" si="26"/>
        <v>0</v>
      </c>
      <c r="N144" s="43">
        <f t="shared" si="29"/>
        <v>0</v>
      </c>
    </row>
    <row r="145" spans="1:14" ht="19.95" customHeight="1" x14ac:dyDescent="0.3">
      <c r="A145" s="38">
        <v>21</v>
      </c>
      <c r="B145" s="88" t="s">
        <v>969</v>
      </c>
      <c r="C145" s="138"/>
      <c r="D145" s="138"/>
      <c r="E145" s="141"/>
      <c r="F145" s="38" t="s">
        <v>829</v>
      </c>
      <c r="G145" s="56">
        <f t="shared" si="27"/>
        <v>452.20000000000005</v>
      </c>
      <c r="H145" s="40">
        <f t="shared" si="24"/>
        <v>340</v>
      </c>
      <c r="I145" s="41">
        <f t="shared" si="28"/>
        <v>229.99999999999997</v>
      </c>
      <c r="J145" s="55">
        <v>200</v>
      </c>
      <c r="K145" s="38" t="s">
        <v>4</v>
      </c>
      <c r="L145" s="38"/>
      <c r="M145" s="54">
        <f t="shared" si="26"/>
        <v>0</v>
      </c>
      <c r="N145" s="43">
        <f>SUM(J145*L145)</f>
        <v>0</v>
      </c>
    </row>
    <row r="146" spans="1:14" ht="19.95" customHeight="1" x14ac:dyDescent="0.3">
      <c r="A146" s="38">
        <v>22</v>
      </c>
      <c r="B146" s="88" t="s">
        <v>970</v>
      </c>
      <c r="C146" s="138"/>
      <c r="D146" s="138"/>
      <c r="E146" s="141"/>
      <c r="F146" s="38" t="s">
        <v>829</v>
      </c>
      <c r="G146" s="56">
        <f t="shared" si="27"/>
        <v>456.72199999999998</v>
      </c>
      <c r="H146" s="40">
        <f t="shared" si="24"/>
        <v>343.4</v>
      </c>
      <c r="I146" s="41">
        <f t="shared" si="28"/>
        <v>232.29999999999998</v>
      </c>
      <c r="J146" s="55">
        <v>202</v>
      </c>
      <c r="K146" s="38" t="s">
        <v>4</v>
      </c>
      <c r="L146" s="38"/>
      <c r="M146" s="54">
        <f t="shared" si="26"/>
        <v>0</v>
      </c>
      <c r="N146" s="43">
        <f>SUM(J146*L146)</f>
        <v>0</v>
      </c>
    </row>
    <row r="147" spans="1:14" ht="19.95" customHeight="1" x14ac:dyDescent="0.3">
      <c r="A147" s="38">
        <v>23</v>
      </c>
      <c r="B147" s="88" t="s">
        <v>971</v>
      </c>
      <c r="C147" s="138"/>
      <c r="D147" s="138"/>
      <c r="E147" s="141"/>
      <c r="F147" s="38" t="s">
        <v>829</v>
      </c>
      <c r="G147" s="56">
        <f t="shared" si="27"/>
        <v>458.983</v>
      </c>
      <c r="H147" s="40">
        <f t="shared" si="24"/>
        <v>345.09999999999997</v>
      </c>
      <c r="I147" s="41">
        <f t="shared" si="28"/>
        <v>233.45</v>
      </c>
      <c r="J147" s="55">
        <v>203</v>
      </c>
      <c r="K147" s="38" t="s">
        <v>4</v>
      </c>
      <c r="L147" s="38"/>
      <c r="M147" s="54">
        <f t="shared" si="26"/>
        <v>0</v>
      </c>
      <c r="N147" s="43">
        <f>SUM(J147*L147)</f>
        <v>0</v>
      </c>
    </row>
    <row r="148" spans="1:14" ht="19.95" customHeight="1" x14ac:dyDescent="0.3">
      <c r="A148" s="38">
        <v>24</v>
      </c>
      <c r="B148" s="88" t="s">
        <v>972</v>
      </c>
      <c r="C148" s="138"/>
      <c r="D148" s="138"/>
      <c r="E148" s="141"/>
      <c r="F148" s="38" t="s">
        <v>829</v>
      </c>
      <c r="G148" s="56">
        <f t="shared" si="27"/>
        <v>463.50500000000005</v>
      </c>
      <c r="H148" s="40">
        <f t="shared" si="24"/>
        <v>348.5</v>
      </c>
      <c r="I148" s="41">
        <f t="shared" si="28"/>
        <v>235.74999999999997</v>
      </c>
      <c r="J148" s="55">
        <v>205</v>
      </c>
      <c r="K148" s="38" t="s">
        <v>4</v>
      </c>
      <c r="L148" s="38"/>
      <c r="M148" s="54">
        <f t="shared" si="26"/>
        <v>0</v>
      </c>
      <c r="N148" s="43">
        <f>SUM(J148*L148)</f>
        <v>0</v>
      </c>
    </row>
    <row r="149" spans="1:14" ht="19.95" customHeight="1" x14ac:dyDescent="0.3">
      <c r="A149" s="38">
        <v>25</v>
      </c>
      <c r="B149" s="88" t="s">
        <v>973</v>
      </c>
      <c r="C149" s="138"/>
      <c r="D149" s="138"/>
      <c r="E149" s="141"/>
      <c r="F149" s="38" t="s">
        <v>829</v>
      </c>
      <c r="G149" s="56">
        <f t="shared" si="27"/>
        <v>468.02699999999999</v>
      </c>
      <c r="H149" s="40">
        <f t="shared" si="24"/>
        <v>351.9</v>
      </c>
      <c r="I149" s="41">
        <f t="shared" si="28"/>
        <v>238.04999999999998</v>
      </c>
      <c r="J149" s="55">
        <v>207</v>
      </c>
      <c r="K149" s="38" t="s">
        <v>4</v>
      </c>
      <c r="L149" s="38"/>
      <c r="M149" s="54">
        <f t="shared" si="26"/>
        <v>0</v>
      </c>
      <c r="N149" s="43">
        <f t="shared" ref="N149:N153" si="30">SUM(J149*L149)</f>
        <v>0</v>
      </c>
    </row>
    <row r="150" spans="1:14" ht="19.95" customHeight="1" x14ac:dyDescent="0.3">
      <c r="A150" s="38">
        <v>26</v>
      </c>
      <c r="B150" s="88" t="s">
        <v>974</v>
      </c>
      <c r="C150" s="138"/>
      <c r="D150" s="138"/>
      <c r="E150" s="141"/>
      <c r="F150" s="38" t="s">
        <v>829</v>
      </c>
      <c r="G150" s="56">
        <f t="shared" si="27"/>
        <v>472.54900000000004</v>
      </c>
      <c r="H150" s="40">
        <f t="shared" si="24"/>
        <v>355.3</v>
      </c>
      <c r="I150" s="41">
        <f t="shared" si="28"/>
        <v>240.35</v>
      </c>
      <c r="J150" s="55">
        <v>209</v>
      </c>
      <c r="K150" s="38" t="s">
        <v>4</v>
      </c>
      <c r="L150" s="38"/>
      <c r="M150" s="54">
        <f t="shared" si="26"/>
        <v>0</v>
      </c>
      <c r="N150" s="43">
        <f t="shared" si="30"/>
        <v>0</v>
      </c>
    </row>
    <row r="151" spans="1:14" ht="19.95" customHeight="1" x14ac:dyDescent="0.3">
      <c r="A151" s="38">
        <v>27</v>
      </c>
      <c r="B151" s="88" t="s">
        <v>975</v>
      </c>
      <c r="C151" s="138"/>
      <c r="D151" s="138"/>
      <c r="E151" s="141"/>
      <c r="F151" s="38" t="s">
        <v>829</v>
      </c>
      <c r="G151" s="56">
        <f t="shared" si="27"/>
        <v>477.07100000000003</v>
      </c>
      <c r="H151" s="40">
        <f t="shared" si="24"/>
        <v>358.7</v>
      </c>
      <c r="I151" s="41">
        <f t="shared" si="28"/>
        <v>242.64999999999998</v>
      </c>
      <c r="J151" s="55">
        <v>211</v>
      </c>
      <c r="K151" s="38" t="s">
        <v>4</v>
      </c>
      <c r="L151" s="38"/>
      <c r="M151" s="54">
        <f t="shared" si="26"/>
        <v>0</v>
      </c>
      <c r="N151" s="43">
        <f t="shared" si="30"/>
        <v>0</v>
      </c>
    </row>
    <row r="152" spans="1:14" ht="19.95" customHeight="1" x14ac:dyDescent="0.3">
      <c r="A152" s="38">
        <v>28</v>
      </c>
      <c r="B152" s="88" t="s">
        <v>976</v>
      </c>
      <c r="C152" s="138"/>
      <c r="D152" s="138"/>
      <c r="E152" s="141"/>
      <c r="F152" s="38" t="s">
        <v>829</v>
      </c>
      <c r="G152" s="56">
        <f t="shared" si="27"/>
        <v>481.59299999999996</v>
      </c>
      <c r="H152" s="40">
        <f t="shared" si="24"/>
        <v>362.09999999999997</v>
      </c>
      <c r="I152" s="41">
        <f t="shared" si="28"/>
        <v>244.95</v>
      </c>
      <c r="J152" s="55">
        <v>213</v>
      </c>
      <c r="K152" s="38" t="s">
        <v>4</v>
      </c>
      <c r="L152" s="38"/>
      <c r="M152" s="54">
        <f t="shared" si="26"/>
        <v>0</v>
      </c>
      <c r="N152" s="43">
        <f t="shared" si="30"/>
        <v>0</v>
      </c>
    </row>
    <row r="153" spans="1:14" ht="19.95" customHeight="1" x14ac:dyDescent="0.3">
      <c r="A153" s="38">
        <v>29</v>
      </c>
      <c r="B153" s="88" t="s">
        <v>977</v>
      </c>
      <c r="C153" s="139"/>
      <c r="D153" s="139"/>
      <c r="E153" s="142"/>
      <c r="F153" s="38" t="s">
        <v>829</v>
      </c>
      <c r="G153" s="56">
        <f t="shared" si="27"/>
        <v>486.11500000000001</v>
      </c>
      <c r="H153" s="40">
        <f t="shared" si="24"/>
        <v>365.5</v>
      </c>
      <c r="I153" s="41">
        <f t="shared" si="28"/>
        <v>247.24999999999997</v>
      </c>
      <c r="J153" s="55">
        <v>215</v>
      </c>
      <c r="K153" s="38" t="s">
        <v>4</v>
      </c>
      <c r="L153" s="38"/>
      <c r="M153" s="54">
        <f t="shared" si="26"/>
        <v>0</v>
      </c>
      <c r="N153" s="43">
        <f t="shared" si="30"/>
        <v>0</v>
      </c>
    </row>
    <row r="154" spans="1:14" ht="19.95" customHeight="1" x14ac:dyDescent="0.3">
      <c r="A154" s="146" t="s">
        <v>978</v>
      </c>
      <c r="B154" s="146"/>
      <c r="C154" s="146"/>
      <c r="D154" s="146"/>
      <c r="E154" s="146"/>
      <c r="F154" s="146"/>
      <c r="G154" s="146"/>
      <c r="H154" s="146"/>
      <c r="I154" s="146"/>
      <c r="J154" s="146"/>
      <c r="K154" s="146"/>
      <c r="L154" s="146"/>
      <c r="M154" s="146"/>
      <c r="N154" s="146"/>
    </row>
    <row r="155" spans="1:14" ht="19.95" customHeight="1" x14ac:dyDescent="0.3">
      <c r="A155" s="143" t="s">
        <v>979</v>
      </c>
      <c r="B155" s="144"/>
      <c r="C155" s="144"/>
      <c r="D155" s="144"/>
      <c r="E155" s="144"/>
      <c r="F155" s="144"/>
      <c r="G155" s="144"/>
      <c r="H155" s="144"/>
      <c r="I155" s="144"/>
      <c r="J155" s="144"/>
      <c r="K155" s="144"/>
      <c r="L155" s="144"/>
      <c r="M155" s="144"/>
      <c r="N155" s="145"/>
    </row>
    <row r="156" spans="1:14" ht="34.950000000000003" customHeight="1" x14ac:dyDescent="0.3">
      <c r="A156" s="38">
        <v>1</v>
      </c>
      <c r="B156" s="88" t="s">
        <v>1143</v>
      </c>
      <c r="C156" s="137" t="s">
        <v>980</v>
      </c>
      <c r="D156" s="137" t="s">
        <v>828</v>
      </c>
      <c r="E156" s="140"/>
      <c r="F156" s="38" t="s">
        <v>829</v>
      </c>
      <c r="G156" s="56">
        <f>H156*1.33</f>
        <v>203.49</v>
      </c>
      <c r="H156" s="40">
        <f>J156*1.7</f>
        <v>153</v>
      </c>
      <c r="I156" s="41">
        <f>J156*1.15</f>
        <v>103.49999999999999</v>
      </c>
      <c r="J156" s="55">
        <v>90</v>
      </c>
      <c r="K156" s="38" t="s">
        <v>4</v>
      </c>
      <c r="L156" s="38"/>
      <c r="M156" s="54">
        <f>SUM(I156*L156)</f>
        <v>0</v>
      </c>
      <c r="N156" s="43">
        <f t="shared" ref="N156:N170" si="31">SUM(J156*L156)</f>
        <v>0</v>
      </c>
    </row>
    <row r="157" spans="1:14" ht="34.950000000000003" customHeight="1" x14ac:dyDescent="0.3">
      <c r="A157" s="38">
        <v>2</v>
      </c>
      <c r="B157" s="88" t="s">
        <v>1144</v>
      </c>
      <c r="C157" s="138"/>
      <c r="D157" s="138"/>
      <c r="E157" s="141"/>
      <c r="F157" s="38" t="s">
        <v>829</v>
      </c>
      <c r="G157" s="56">
        <f t="shared" ref="G157:G184" si="32">H157*1.33</f>
        <v>205.751</v>
      </c>
      <c r="H157" s="40">
        <f t="shared" ref="H157:H184" si="33">J157*1.7</f>
        <v>154.69999999999999</v>
      </c>
      <c r="I157" s="41">
        <f t="shared" ref="I157:I184" si="34">J157*1.15</f>
        <v>104.64999999999999</v>
      </c>
      <c r="J157" s="55">
        <v>91</v>
      </c>
      <c r="K157" s="38" t="s">
        <v>4</v>
      </c>
      <c r="L157" s="38"/>
      <c r="M157" s="54">
        <f t="shared" ref="M157:M184" si="35">SUM(I157*L157)</f>
        <v>0</v>
      </c>
      <c r="N157" s="43">
        <f t="shared" si="31"/>
        <v>0</v>
      </c>
    </row>
    <row r="158" spans="1:14" ht="34.950000000000003" customHeight="1" x14ac:dyDescent="0.3">
      <c r="A158" s="38">
        <v>3</v>
      </c>
      <c r="B158" s="88" t="s">
        <v>1145</v>
      </c>
      <c r="C158" s="138"/>
      <c r="D158" s="138"/>
      <c r="E158" s="141"/>
      <c r="F158" s="38" t="s">
        <v>829</v>
      </c>
      <c r="G158" s="56">
        <f t="shared" si="32"/>
        <v>210.273</v>
      </c>
      <c r="H158" s="40">
        <f t="shared" si="33"/>
        <v>158.1</v>
      </c>
      <c r="I158" s="41">
        <f t="shared" si="34"/>
        <v>106.94999999999999</v>
      </c>
      <c r="J158" s="55">
        <v>93</v>
      </c>
      <c r="K158" s="38" t="s">
        <v>4</v>
      </c>
      <c r="L158" s="38"/>
      <c r="M158" s="54">
        <f t="shared" si="35"/>
        <v>0</v>
      </c>
      <c r="N158" s="43">
        <f t="shared" si="31"/>
        <v>0</v>
      </c>
    </row>
    <row r="159" spans="1:14" ht="34.950000000000003" customHeight="1" x14ac:dyDescent="0.3">
      <c r="A159" s="38">
        <v>4</v>
      </c>
      <c r="B159" s="88" t="s">
        <v>1146</v>
      </c>
      <c r="C159" s="138"/>
      <c r="D159" s="138"/>
      <c r="E159" s="141"/>
      <c r="F159" s="38" t="s">
        <v>829</v>
      </c>
      <c r="G159" s="56">
        <f t="shared" si="32"/>
        <v>214.79500000000002</v>
      </c>
      <c r="H159" s="40">
        <f t="shared" si="33"/>
        <v>161.5</v>
      </c>
      <c r="I159" s="41">
        <f t="shared" si="34"/>
        <v>109.24999999999999</v>
      </c>
      <c r="J159" s="55">
        <v>95</v>
      </c>
      <c r="K159" s="38" t="s">
        <v>4</v>
      </c>
      <c r="L159" s="38"/>
      <c r="M159" s="54">
        <f t="shared" si="35"/>
        <v>0</v>
      </c>
      <c r="N159" s="43">
        <f t="shared" si="31"/>
        <v>0</v>
      </c>
    </row>
    <row r="160" spans="1:14" ht="34.950000000000003" customHeight="1" x14ac:dyDescent="0.3">
      <c r="A160" s="38">
        <v>5</v>
      </c>
      <c r="B160" s="88" t="s">
        <v>1147</v>
      </c>
      <c r="C160" s="138"/>
      <c r="D160" s="138"/>
      <c r="E160" s="141"/>
      <c r="F160" s="38" t="s">
        <v>829</v>
      </c>
      <c r="G160" s="56">
        <f t="shared" si="32"/>
        <v>219.31700000000001</v>
      </c>
      <c r="H160" s="40">
        <f t="shared" si="33"/>
        <v>164.9</v>
      </c>
      <c r="I160" s="41">
        <f t="shared" si="34"/>
        <v>111.55</v>
      </c>
      <c r="J160" s="55">
        <v>97</v>
      </c>
      <c r="K160" s="38" t="s">
        <v>4</v>
      </c>
      <c r="L160" s="38"/>
      <c r="M160" s="54">
        <f t="shared" si="35"/>
        <v>0</v>
      </c>
      <c r="N160" s="43">
        <f t="shared" si="31"/>
        <v>0</v>
      </c>
    </row>
    <row r="161" spans="1:14" ht="34.950000000000003" customHeight="1" x14ac:dyDescent="0.3">
      <c r="A161" s="38">
        <v>6</v>
      </c>
      <c r="B161" s="88" t="s">
        <v>1148</v>
      </c>
      <c r="C161" s="138"/>
      <c r="D161" s="138"/>
      <c r="E161" s="141"/>
      <c r="F161" s="38" t="s">
        <v>829</v>
      </c>
      <c r="G161" s="56">
        <f t="shared" si="32"/>
        <v>223.839</v>
      </c>
      <c r="H161" s="40">
        <f t="shared" si="33"/>
        <v>168.29999999999998</v>
      </c>
      <c r="I161" s="41">
        <f t="shared" si="34"/>
        <v>113.85</v>
      </c>
      <c r="J161" s="55">
        <v>99</v>
      </c>
      <c r="K161" s="38" t="s">
        <v>4</v>
      </c>
      <c r="L161" s="38"/>
      <c r="M161" s="54">
        <f t="shared" si="35"/>
        <v>0</v>
      </c>
      <c r="N161" s="43">
        <f t="shared" si="31"/>
        <v>0</v>
      </c>
    </row>
    <row r="162" spans="1:14" ht="34.950000000000003" customHeight="1" x14ac:dyDescent="0.3">
      <c r="A162" s="38">
        <v>7</v>
      </c>
      <c r="B162" s="88" t="s">
        <v>1149</v>
      </c>
      <c r="C162" s="138"/>
      <c r="D162" s="138"/>
      <c r="E162" s="141"/>
      <c r="F162" s="38" t="s">
        <v>829</v>
      </c>
      <c r="G162" s="56">
        <f t="shared" si="32"/>
        <v>228.36099999999999</v>
      </c>
      <c r="H162" s="40">
        <f t="shared" si="33"/>
        <v>171.7</v>
      </c>
      <c r="I162" s="41">
        <f t="shared" si="34"/>
        <v>116.14999999999999</v>
      </c>
      <c r="J162" s="55">
        <v>101</v>
      </c>
      <c r="K162" s="38" t="s">
        <v>4</v>
      </c>
      <c r="L162" s="38"/>
      <c r="M162" s="54">
        <f t="shared" si="35"/>
        <v>0</v>
      </c>
      <c r="N162" s="43">
        <f t="shared" si="31"/>
        <v>0</v>
      </c>
    </row>
    <row r="163" spans="1:14" ht="34.950000000000003" customHeight="1" x14ac:dyDescent="0.3">
      <c r="A163" s="38">
        <v>8</v>
      </c>
      <c r="B163" s="88" t="s">
        <v>1150</v>
      </c>
      <c r="C163" s="138"/>
      <c r="D163" s="138"/>
      <c r="E163" s="141"/>
      <c r="F163" s="38" t="s">
        <v>829</v>
      </c>
      <c r="G163" s="56">
        <f t="shared" si="32"/>
        <v>230.62200000000001</v>
      </c>
      <c r="H163" s="40">
        <f t="shared" si="33"/>
        <v>173.4</v>
      </c>
      <c r="I163" s="41">
        <f t="shared" si="34"/>
        <v>117.3</v>
      </c>
      <c r="J163" s="55">
        <v>102</v>
      </c>
      <c r="K163" s="38" t="s">
        <v>4</v>
      </c>
      <c r="L163" s="38"/>
      <c r="M163" s="54">
        <f t="shared" si="35"/>
        <v>0</v>
      </c>
      <c r="N163" s="43">
        <f t="shared" si="31"/>
        <v>0</v>
      </c>
    </row>
    <row r="164" spans="1:14" ht="34.950000000000003" customHeight="1" x14ac:dyDescent="0.3">
      <c r="A164" s="38">
        <v>9</v>
      </c>
      <c r="B164" s="88" t="s">
        <v>1151</v>
      </c>
      <c r="C164" s="138"/>
      <c r="D164" s="138"/>
      <c r="E164" s="141"/>
      <c r="F164" s="38" t="s">
        <v>829</v>
      </c>
      <c r="G164" s="56">
        <f t="shared" si="32"/>
        <v>235.14399999999998</v>
      </c>
      <c r="H164" s="40">
        <f t="shared" si="33"/>
        <v>176.79999999999998</v>
      </c>
      <c r="I164" s="41">
        <f t="shared" si="34"/>
        <v>119.6</v>
      </c>
      <c r="J164" s="55">
        <v>104</v>
      </c>
      <c r="K164" s="38" t="s">
        <v>4</v>
      </c>
      <c r="L164" s="38"/>
      <c r="M164" s="54">
        <f t="shared" si="35"/>
        <v>0</v>
      </c>
      <c r="N164" s="43">
        <f t="shared" si="31"/>
        <v>0</v>
      </c>
    </row>
    <row r="165" spans="1:14" ht="34.950000000000003" customHeight="1" x14ac:dyDescent="0.3">
      <c r="A165" s="38">
        <v>10</v>
      </c>
      <c r="B165" s="88" t="s">
        <v>1152</v>
      </c>
      <c r="C165" s="138"/>
      <c r="D165" s="138"/>
      <c r="E165" s="141"/>
      <c r="F165" s="38" t="s">
        <v>829</v>
      </c>
      <c r="G165" s="56">
        <f t="shared" si="32"/>
        <v>239.666</v>
      </c>
      <c r="H165" s="40">
        <f t="shared" si="33"/>
        <v>180.2</v>
      </c>
      <c r="I165" s="41">
        <f t="shared" si="34"/>
        <v>121.89999999999999</v>
      </c>
      <c r="J165" s="55">
        <v>106</v>
      </c>
      <c r="K165" s="38" t="s">
        <v>4</v>
      </c>
      <c r="L165" s="38"/>
      <c r="M165" s="54">
        <f t="shared" si="35"/>
        <v>0</v>
      </c>
      <c r="N165" s="43">
        <f t="shared" si="31"/>
        <v>0</v>
      </c>
    </row>
    <row r="166" spans="1:14" ht="34.950000000000003" customHeight="1" x14ac:dyDescent="0.3">
      <c r="A166" s="38">
        <v>11</v>
      </c>
      <c r="B166" s="88" t="s">
        <v>1153</v>
      </c>
      <c r="C166" s="138"/>
      <c r="D166" s="138"/>
      <c r="E166" s="141"/>
      <c r="F166" s="38" t="s">
        <v>829</v>
      </c>
      <c r="G166" s="56">
        <f t="shared" si="32"/>
        <v>244.18800000000002</v>
      </c>
      <c r="H166" s="40">
        <f t="shared" si="33"/>
        <v>183.6</v>
      </c>
      <c r="I166" s="41">
        <f t="shared" si="34"/>
        <v>124.19999999999999</v>
      </c>
      <c r="J166" s="55">
        <v>108</v>
      </c>
      <c r="K166" s="38" t="s">
        <v>4</v>
      </c>
      <c r="L166" s="38"/>
      <c r="M166" s="54">
        <f t="shared" si="35"/>
        <v>0</v>
      </c>
      <c r="N166" s="43">
        <f t="shared" si="31"/>
        <v>0</v>
      </c>
    </row>
    <row r="167" spans="1:14" ht="34.950000000000003" customHeight="1" x14ac:dyDescent="0.3">
      <c r="A167" s="38">
        <v>12</v>
      </c>
      <c r="B167" s="88" t="s">
        <v>1154</v>
      </c>
      <c r="C167" s="138"/>
      <c r="D167" s="138"/>
      <c r="E167" s="141"/>
      <c r="F167" s="38" t="s">
        <v>829</v>
      </c>
      <c r="G167" s="56">
        <f t="shared" si="32"/>
        <v>248.71</v>
      </c>
      <c r="H167" s="40">
        <f t="shared" si="33"/>
        <v>187</v>
      </c>
      <c r="I167" s="41">
        <f t="shared" si="34"/>
        <v>126.49999999999999</v>
      </c>
      <c r="J167" s="55">
        <v>110</v>
      </c>
      <c r="K167" s="38" t="s">
        <v>4</v>
      </c>
      <c r="L167" s="38"/>
      <c r="M167" s="54">
        <f t="shared" si="35"/>
        <v>0</v>
      </c>
      <c r="N167" s="43">
        <f t="shared" si="31"/>
        <v>0</v>
      </c>
    </row>
    <row r="168" spans="1:14" ht="34.950000000000003" customHeight="1" x14ac:dyDescent="0.3">
      <c r="A168" s="38">
        <v>13</v>
      </c>
      <c r="B168" s="88" t="s">
        <v>1156</v>
      </c>
      <c r="C168" s="138"/>
      <c r="D168" s="138"/>
      <c r="E168" s="141"/>
      <c r="F168" s="38" t="s">
        <v>829</v>
      </c>
      <c r="G168" s="56">
        <f t="shared" si="32"/>
        <v>253.23200000000003</v>
      </c>
      <c r="H168" s="40">
        <f t="shared" si="33"/>
        <v>190.4</v>
      </c>
      <c r="I168" s="41">
        <f t="shared" si="34"/>
        <v>128.79999999999998</v>
      </c>
      <c r="J168" s="55">
        <v>112</v>
      </c>
      <c r="K168" s="38" t="s">
        <v>4</v>
      </c>
      <c r="L168" s="38"/>
      <c r="M168" s="54">
        <f t="shared" si="35"/>
        <v>0</v>
      </c>
      <c r="N168" s="43">
        <f t="shared" si="31"/>
        <v>0</v>
      </c>
    </row>
    <row r="169" spans="1:14" ht="34.950000000000003" customHeight="1" x14ac:dyDescent="0.3">
      <c r="A169" s="38">
        <v>14</v>
      </c>
      <c r="B169" s="88" t="s">
        <v>1157</v>
      </c>
      <c r="C169" s="138"/>
      <c r="D169" s="138"/>
      <c r="E169" s="141"/>
      <c r="F169" s="38" t="s">
        <v>829</v>
      </c>
      <c r="G169" s="56">
        <f t="shared" si="32"/>
        <v>255.49299999999999</v>
      </c>
      <c r="H169" s="40">
        <f t="shared" si="33"/>
        <v>192.1</v>
      </c>
      <c r="I169" s="41">
        <f t="shared" si="34"/>
        <v>129.94999999999999</v>
      </c>
      <c r="J169" s="55">
        <v>113</v>
      </c>
      <c r="K169" s="38" t="s">
        <v>4</v>
      </c>
      <c r="L169" s="38"/>
      <c r="M169" s="54">
        <f t="shared" si="35"/>
        <v>0</v>
      </c>
      <c r="N169" s="43">
        <f t="shared" si="31"/>
        <v>0</v>
      </c>
    </row>
    <row r="170" spans="1:14" ht="34.950000000000003" customHeight="1" x14ac:dyDescent="0.3">
      <c r="A170" s="38">
        <v>15</v>
      </c>
      <c r="B170" s="88" t="s">
        <v>1158</v>
      </c>
      <c r="C170" s="138"/>
      <c r="D170" s="138"/>
      <c r="E170" s="141"/>
      <c r="F170" s="38" t="s">
        <v>829</v>
      </c>
      <c r="G170" s="56">
        <f t="shared" si="32"/>
        <v>260.01499999999999</v>
      </c>
      <c r="H170" s="40">
        <f t="shared" si="33"/>
        <v>195.5</v>
      </c>
      <c r="I170" s="41">
        <f t="shared" si="34"/>
        <v>132.25</v>
      </c>
      <c r="J170" s="55">
        <v>115</v>
      </c>
      <c r="K170" s="38" t="s">
        <v>4</v>
      </c>
      <c r="L170" s="38"/>
      <c r="M170" s="54">
        <f t="shared" si="35"/>
        <v>0</v>
      </c>
      <c r="N170" s="43">
        <f t="shared" si="31"/>
        <v>0</v>
      </c>
    </row>
    <row r="171" spans="1:14" ht="34.950000000000003" customHeight="1" x14ac:dyDescent="0.3">
      <c r="A171" s="38">
        <v>16</v>
      </c>
      <c r="B171" s="88" t="s">
        <v>1159</v>
      </c>
      <c r="C171" s="138"/>
      <c r="D171" s="138"/>
      <c r="E171" s="141"/>
      <c r="F171" s="38" t="s">
        <v>829</v>
      </c>
      <c r="G171" s="56">
        <f t="shared" si="32"/>
        <v>264.53700000000003</v>
      </c>
      <c r="H171" s="40">
        <f t="shared" si="33"/>
        <v>198.9</v>
      </c>
      <c r="I171" s="41">
        <f t="shared" si="34"/>
        <v>134.54999999999998</v>
      </c>
      <c r="J171" s="55">
        <v>117</v>
      </c>
      <c r="K171" s="38" t="s">
        <v>4</v>
      </c>
      <c r="L171" s="38"/>
      <c r="M171" s="54">
        <f t="shared" si="35"/>
        <v>0</v>
      </c>
      <c r="N171" s="43">
        <f>SUM(J171*L171)</f>
        <v>0</v>
      </c>
    </row>
    <row r="172" spans="1:14" ht="34.950000000000003" customHeight="1" x14ac:dyDescent="0.3">
      <c r="A172" s="38">
        <v>17</v>
      </c>
      <c r="B172" s="88" t="s">
        <v>1155</v>
      </c>
      <c r="C172" s="138"/>
      <c r="D172" s="138"/>
      <c r="E172" s="141"/>
      <c r="F172" s="38" t="s">
        <v>829</v>
      </c>
      <c r="G172" s="56">
        <f t="shared" si="32"/>
        <v>266.798</v>
      </c>
      <c r="H172" s="40">
        <f t="shared" si="33"/>
        <v>200.6</v>
      </c>
      <c r="I172" s="41">
        <f t="shared" si="34"/>
        <v>135.69999999999999</v>
      </c>
      <c r="J172" s="55">
        <v>118</v>
      </c>
      <c r="K172" s="38" t="s">
        <v>4</v>
      </c>
      <c r="L172" s="38"/>
      <c r="M172" s="54">
        <f t="shared" si="35"/>
        <v>0</v>
      </c>
      <c r="N172" s="43">
        <f t="shared" ref="N172:N175" si="36">SUM(J172*L172)</f>
        <v>0</v>
      </c>
    </row>
    <row r="173" spans="1:14" ht="34.950000000000003" customHeight="1" x14ac:dyDescent="0.3">
      <c r="A173" s="38">
        <v>18</v>
      </c>
      <c r="B173" s="88" t="s">
        <v>1160</v>
      </c>
      <c r="C173" s="138"/>
      <c r="D173" s="138"/>
      <c r="E173" s="141"/>
      <c r="F173" s="38" t="s">
        <v>829</v>
      </c>
      <c r="G173" s="56">
        <f t="shared" si="32"/>
        <v>273.58100000000002</v>
      </c>
      <c r="H173" s="40">
        <f t="shared" si="33"/>
        <v>205.7</v>
      </c>
      <c r="I173" s="41">
        <f t="shared" si="34"/>
        <v>139.14999999999998</v>
      </c>
      <c r="J173" s="55">
        <v>121</v>
      </c>
      <c r="K173" s="38" t="s">
        <v>4</v>
      </c>
      <c r="L173" s="38"/>
      <c r="M173" s="54">
        <f t="shared" si="35"/>
        <v>0</v>
      </c>
      <c r="N173" s="43">
        <f t="shared" si="36"/>
        <v>0</v>
      </c>
    </row>
    <row r="174" spans="1:14" ht="34.950000000000003" customHeight="1" x14ac:dyDescent="0.3">
      <c r="A174" s="38">
        <v>19</v>
      </c>
      <c r="B174" s="88" t="s">
        <v>1161</v>
      </c>
      <c r="C174" s="138"/>
      <c r="D174" s="138"/>
      <c r="E174" s="141"/>
      <c r="F174" s="38" t="s">
        <v>829</v>
      </c>
      <c r="G174" s="56">
        <f t="shared" si="32"/>
        <v>278.10300000000001</v>
      </c>
      <c r="H174" s="40">
        <f t="shared" si="33"/>
        <v>209.1</v>
      </c>
      <c r="I174" s="41">
        <f t="shared" si="34"/>
        <v>141.44999999999999</v>
      </c>
      <c r="J174" s="55">
        <v>123</v>
      </c>
      <c r="K174" s="38" t="s">
        <v>4</v>
      </c>
      <c r="L174" s="38"/>
      <c r="M174" s="54">
        <f t="shared" si="35"/>
        <v>0</v>
      </c>
      <c r="N174" s="43">
        <f t="shared" si="36"/>
        <v>0</v>
      </c>
    </row>
    <row r="175" spans="1:14" ht="34.950000000000003" customHeight="1" x14ac:dyDescent="0.3">
      <c r="A175" s="38">
        <v>20</v>
      </c>
      <c r="B175" s="88" t="s">
        <v>1162</v>
      </c>
      <c r="C175" s="138"/>
      <c r="D175" s="138"/>
      <c r="E175" s="141"/>
      <c r="F175" s="38" t="s">
        <v>829</v>
      </c>
      <c r="G175" s="56">
        <f t="shared" si="32"/>
        <v>280.36399999999998</v>
      </c>
      <c r="H175" s="40">
        <f t="shared" si="33"/>
        <v>210.79999999999998</v>
      </c>
      <c r="I175" s="41">
        <f t="shared" si="34"/>
        <v>142.6</v>
      </c>
      <c r="J175" s="55">
        <v>124</v>
      </c>
      <c r="K175" s="38" t="s">
        <v>4</v>
      </c>
      <c r="L175" s="38"/>
      <c r="M175" s="54">
        <f t="shared" si="35"/>
        <v>0</v>
      </c>
      <c r="N175" s="43">
        <f t="shared" si="36"/>
        <v>0</v>
      </c>
    </row>
    <row r="176" spans="1:14" ht="34.950000000000003" customHeight="1" x14ac:dyDescent="0.3">
      <c r="A176" s="38">
        <v>21</v>
      </c>
      <c r="B176" s="88" t="s">
        <v>1163</v>
      </c>
      <c r="C176" s="138"/>
      <c r="D176" s="138"/>
      <c r="E176" s="141"/>
      <c r="F176" s="38" t="s">
        <v>829</v>
      </c>
      <c r="G176" s="56">
        <f t="shared" si="32"/>
        <v>284.88600000000002</v>
      </c>
      <c r="H176" s="40">
        <f t="shared" si="33"/>
        <v>214.2</v>
      </c>
      <c r="I176" s="41">
        <f t="shared" si="34"/>
        <v>144.89999999999998</v>
      </c>
      <c r="J176" s="55">
        <v>126</v>
      </c>
      <c r="K176" s="38" t="s">
        <v>4</v>
      </c>
      <c r="L176" s="38"/>
      <c r="M176" s="54">
        <f t="shared" si="35"/>
        <v>0</v>
      </c>
      <c r="N176" s="43">
        <f>SUM(J176*L176)</f>
        <v>0</v>
      </c>
    </row>
    <row r="177" spans="1:14" ht="34.950000000000003" customHeight="1" x14ac:dyDescent="0.3">
      <c r="A177" s="38">
        <v>22</v>
      </c>
      <c r="B177" s="88" t="s">
        <v>1164</v>
      </c>
      <c r="C177" s="138"/>
      <c r="D177" s="138"/>
      <c r="E177" s="141"/>
      <c r="F177" s="38" t="s">
        <v>829</v>
      </c>
      <c r="G177" s="56">
        <f t="shared" si="32"/>
        <v>289.40800000000002</v>
      </c>
      <c r="H177" s="40">
        <f t="shared" si="33"/>
        <v>217.6</v>
      </c>
      <c r="I177" s="41">
        <f t="shared" si="34"/>
        <v>147.19999999999999</v>
      </c>
      <c r="J177" s="55">
        <v>128</v>
      </c>
      <c r="K177" s="38" t="s">
        <v>4</v>
      </c>
      <c r="L177" s="38"/>
      <c r="M177" s="54">
        <f t="shared" si="35"/>
        <v>0</v>
      </c>
      <c r="N177" s="43">
        <f>SUM(J177*L177)</f>
        <v>0</v>
      </c>
    </row>
    <row r="178" spans="1:14" ht="34.950000000000003" customHeight="1" x14ac:dyDescent="0.3">
      <c r="A178" s="38">
        <v>23</v>
      </c>
      <c r="B178" s="88" t="s">
        <v>1165</v>
      </c>
      <c r="C178" s="138"/>
      <c r="D178" s="138"/>
      <c r="E178" s="141"/>
      <c r="F178" s="38" t="s">
        <v>829</v>
      </c>
      <c r="G178" s="56">
        <f t="shared" si="32"/>
        <v>293.93</v>
      </c>
      <c r="H178" s="40">
        <f t="shared" si="33"/>
        <v>221</v>
      </c>
      <c r="I178" s="41">
        <f t="shared" si="34"/>
        <v>149.5</v>
      </c>
      <c r="J178" s="55">
        <v>130</v>
      </c>
      <c r="K178" s="38" t="s">
        <v>4</v>
      </c>
      <c r="L178" s="38"/>
      <c r="M178" s="54">
        <f t="shared" si="35"/>
        <v>0</v>
      </c>
      <c r="N178" s="43">
        <f>SUM(J178*L178)</f>
        <v>0</v>
      </c>
    </row>
    <row r="179" spans="1:14" ht="34.950000000000003" customHeight="1" x14ac:dyDescent="0.3">
      <c r="A179" s="38">
        <v>24</v>
      </c>
      <c r="B179" s="88" t="s">
        <v>1166</v>
      </c>
      <c r="C179" s="138"/>
      <c r="D179" s="138"/>
      <c r="E179" s="141"/>
      <c r="F179" s="38" t="s">
        <v>829</v>
      </c>
      <c r="G179" s="56">
        <f t="shared" si="32"/>
        <v>298.452</v>
      </c>
      <c r="H179" s="40">
        <f t="shared" si="33"/>
        <v>224.4</v>
      </c>
      <c r="I179" s="41">
        <f t="shared" si="34"/>
        <v>151.79999999999998</v>
      </c>
      <c r="J179" s="55">
        <v>132</v>
      </c>
      <c r="K179" s="38" t="s">
        <v>4</v>
      </c>
      <c r="L179" s="38"/>
      <c r="M179" s="54">
        <f t="shared" si="35"/>
        <v>0</v>
      </c>
      <c r="N179" s="43">
        <f>SUM(J179*L179)</f>
        <v>0</v>
      </c>
    </row>
    <row r="180" spans="1:14" ht="34.950000000000003" customHeight="1" x14ac:dyDescent="0.3">
      <c r="A180" s="38">
        <v>25</v>
      </c>
      <c r="B180" s="88" t="s">
        <v>1167</v>
      </c>
      <c r="C180" s="138"/>
      <c r="D180" s="138"/>
      <c r="E180" s="141"/>
      <c r="F180" s="38" t="s">
        <v>829</v>
      </c>
      <c r="G180" s="56">
        <f t="shared" si="32"/>
        <v>302.97399999999999</v>
      </c>
      <c r="H180" s="40">
        <f t="shared" si="33"/>
        <v>227.79999999999998</v>
      </c>
      <c r="I180" s="41">
        <f t="shared" si="34"/>
        <v>154.1</v>
      </c>
      <c r="J180" s="55">
        <v>134</v>
      </c>
      <c r="K180" s="38" t="s">
        <v>4</v>
      </c>
      <c r="L180" s="38"/>
      <c r="M180" s="54">
        <f t="shared" si="35"/>
        <v>0</v>
      </c>
      <c r="N180" s="43">
        <f t="shared" ref="N180:N184" si="37">SUM(J180*L180)</f>
        <v>0</v>
      </c>
    </row>
    <row r="181" spans="1:14" ht="34.950000000000003" customHeight="1" x14ac:dyDescent="0.3">
      <c r="A181" s="38">
        <v>26</v>
      </c>
      <c r="B181" s="88" t="s">
        <v>1168</v>
      </c>
      <c r="C181" s="138"/>
      <c r="D181" s="138"/>
      <c r="E181" s="141"/>
      <c r="F181" s="38" t="s">
        <v>829</v>
      </c>
      <c r="G181" s="56">
        <f t="shared" si="32"/>
        <v>307.49599999999998</v>
      </c>
      <c r="H181" s="40">
        <f t="shared" si="33"/>
        <v>231.2</v>
      </c>
      <c r="I181" s="41">
        <f t="shared" si="34"/>
        <v>156.39999999999998</v>
      </c>
      <c r="J181" s="55">
        <v>136</v>
      </c>
      <c r="K181" s="38" t="s">
        <v>4</v>
      </c>
      <c r="L181" s="38"/>
      <c r="M181" s="54">
        <f t="shared" si="35"/>
        <v>0</v>
      </c>
      <c r="N181" s="43">
        <f t="shared" si="37"/>
        <v>0</v>
      </c>
    </row>
    <row r="182" spans="1:14" ht="34.950000000000003" customHeight="1" x14ac:dyDescent="0.3">
      <c r="A182" s="38">
        <v>27</v>
      </c>
      <c r="B182" s="88" t="s">
        <v>1169</v>
      </c>
      <c r="C182" s="138"/>
      <c r="D182" s="138"/>
      <c r="E182" s="141"/>
      <c r="F182" s="38" t="s">
        <v>829</v>
      </c>
      <c r="G182" s="56">
        <f t="shared" si="32"/>
        <v>309.75700000000001</v>
      </c>
      <c r="H182" s="40">
        <f t="shared" si="33"/>
        <v>232.9</v>
      </c>
      <c r="I182" s="41">
        <f t="shared" si="34"/>
        <v>157.54999999999998</v>
      </c>
      <c r="J182" s="55">
        <v>137</v>
      </c>
      <c r="K182" s="38" t="s">
        <v>4</v>
      </c>
      <c r="L182" s="38"/>
      <c r="M182" s="54">
        <f t="shared" si="35"/>
        <v>0</v>
      </c>
      <c r="N182" s="43">
        <f t="shared" si="37"/>
        <v>0</v>
      </c>
    </row>
    <row r="183" spans="1:14" ht="34.950000000000003" customHeight="1" x14ac:dyDescent="0.3">
      <c r="A183" s="38">
        <v>28</v>
      </c>
      <c r="B183" s="88" t="s">
        <v>1170</v>
      </c>
      <c r="C183" s="138"/>
      <c r="D183" s="138"/>
      <c r="E183" s="141"/>
      <c r="F183" s="38" t="s">
        <v>829</v>
      </c>
      <c r="G183" s="56">
        <f t="shared" si="32"/>
        <v>314.279</v>
      </c>
      <c r="H183" s="40">
        <f t="shared" si="33"/>
        <v>236.29999999999998</v>
      </c>
      <c r="I183" s="41">
        <f t="shared" si="34"/>
        <v>159.85</v>
      </c>
      <c r="J183" s="55">
        <v>139</v>
      </c>
      <c r="K183" s="38" t="s">
        <v>4</v>
      </c>
      <c r="L183" s="38"/>
      <c r="M183" s="54">
        <f t="shared" si="35"/>
        <v>0</v>
      </c>
      <c r="N183" s="43">
        <f t="shared" si="37"/>
        <v>0</v>
      </c>
    </row>
    <row r="184" spans="1:14" ht="34.950000000000003" customHeight="1" x14ac:dyDescent="0.3">
      <c r="A184" s="38">
        <v>29</v>
      </c>
      <c r="B184" s="88" t="s">
        <v>1171</v>
      </c>
      <c r="C184" s="139"/>
      <c r="D184" s="139"/>
      <c r="E184" s="142"/>
      <c r="F184" s="38" t="s">
        <v>829</v>
      </c>
      <c r="G184" s="56">
        <f t="shared" si="32"/>
        <v>318.80099999999999</v>
      </c>
      <c r="H184" s="40">
        <f t="shared" si="33"/>
        <v>239.7</v>
      </c>
      <c r="I184" s="41">
        <f t="shared" si="34"/>
        <v>162.14999999999998</v>
      </c>
      <c r="J184" s="55">
        <v>141</v>
      </c>
      <c r="K184" s="38" t="s">
        <v>4</v>
      </c>
      <c r="L184" s="38"/>
      <c r="M184" s="54">
        <f t="shared" si="35"/>
        <v>0</v>
      </c>
      <c r="N184" s="43">
        <f t="shared" si="37"/>
        <v>0</v>
      </c>
    </row>
    <row r="185" spans="1:14" ht="19.95" customHeight="1" x14ac:dyDescent="0.3">
      <c r="A185" s="143" t="s">
        <v>981</v>
      </c>
      <c r="B185" s="144"/>
      <c r="C185" s="144"/>
      <c r="D185" s="144"/>
      <c r="E185" s="144"/>
      <c r="F185" s="144"/>
      <c r="G185" s="144"/>
      <c r="H185" s="144"/>
      <c r="I185" s="144"/>
      <c r="J185" s="144"/>
      <c r="K185" s="144"/>
      <c r="L185" s="144"/>
      <c r="M185" s="144"/>
      <c r="N185" s="145"/>
    </row>
    <row r="186" spans="1:14" ht="34.950000000000003" customHeight="1" x14ac:dyDescent="0.3">
      <c r="A186" s="38">
        <v>1</v>
      </c>
      <c r="B186" s="88" t="s">
        <v>1172</v>
      </c>
      <c r="C186" s="137" t="s">
        <v>980</v>
      </c>
      <c r="D186" s="137" t="s">
        <v>828</v>
      </c>
      <c r="E186" s="140"/>
      <c r="F186" s="38" t="s">
        <v>829</v>
      </c>
      <c r="G186" s="56">
        <f>H186*1.33</f>
        <v>221.578</v>
      </c>
      <c r="H186" s="40">
        <f>J186*1.7</f>
        <v>166.6</v>
      </c>
      <c r="I186" s="41">
        <f>J186*1.15</f>
        <v>112.69999999999999</v>
      </c>
      <c r="J186" s="55">
        <v>98</v>
      </c>
      <c r="K186" s="38" t="s">
        <v>4</v>
      </c>
      <c r="L186" s="38"/>
      <c r="M186" s="54">
        <f>SUM(I186*L186)</f>
        <v>0</v>
      </c>
      <c r="N186" s="43">
        <f t="shared" ref="N186:N200" si="38">SUM(J186*L186)</f>
        <v>0</v>
      </c>
    </row>
    <row r="187" spans="1:14" ht="34.950000000000003" customHeight="1" x14ac:dyDescent="0.3">
      <c r="A187" s="38">
        <v>2</v>
      </c>
      <c r="B187" s="88" t="s">
        <v>1173</v>
      </c>
      <c r="C187" s="138"/>
      <c r="D187" s="138"/>
      <c r="E187" s="141"/>
      <c r="F187" s="38" t="s">
        <v>829</v>
      </c>
      <c r="G187" s="56">
        <f t="shared" ref="G187:G214" si="39">H187*1.33</f>
        <v>226.10000000000002</v>
      </c>
      <c r="H187" s="40">
        <f t="shared" ref="H187:H214" si="40">J187*1.7</f>
        <v>170</v>
      </c>
      <c r="I187" s="41">
        <f t="shared" ref="I187:I214" si="41">J187*1.15</f>
        <v>114.99999999999999</v>
      </c>
      <c r="J187" s="55">
        <v>100</v>
      </c>
      <c r="K187" s="38" t="s">
        <v>4</v>
      </c>
      <c r="L187" s="38"/>
      <c r="M187" s="54">
        <f t="shared" ref="M187:M214" si="42">SUM(I187*L187)</f>
        <v>0</v>
      </c>
      <c r="N187" s="43">
        <f t="shared" si="38"/>
        <v>0</v>
      </c>
    </row>
    <row r="188" spans="1:14" ht="34.950000000000003" customHeight="1" x14ac:dyDescent="0.3">
      <c r="A188" s="38">
        <v>3</v>
      </c>
      <c r="B188" s="88" t="s">
        <v>1174</v>
      </c>
      <c r="C188" s="138"/>
      <c r="D188" s="138"/>
      <c r="E188" s="141"/>
      <c r="F188" s="38" t="s">
        <v>829</v>
      </c>
      <c r="G188" s="56">
        <f t="shared" si="39"/>
        <v>230.62200000000001</v>
      </c>
      <c r="H188" s="40">
        <f t="shared" si="40"/>
        <v>173.4</v>
      </c>
      <c r="I188" s="41">
        <f t="shared" si="41"/>
        <v>117.3</v>
      </c>
      <c r="J188" s="55">
        <v>102</v>
      </c>
      <c r="K188" s="38" t="s">
        <v>4</v>
      </c>
      <c r="L188" s="38"/>
      <c r="M188" s="54">
        <f t="shared" si="42"/>
        <v>0</v>
      </c>
      <c r="N188" s="43">
        <f t="shared" si="38"/>
        <v>0</v>
      </c>
    </row>
    <row r="189" spans="1:14" ht="34.950000000000003" customHeight="1" x14ac:dyDescent="0.3">
      <c r="A189" s="38">
        <v>4</v>
      </c>
      <c r="B189" s="88" t="s">
        <v>1175</v>
      </c>
      <c r="C189" s="138"/>
      <c r="D189" s="138"/>
      <c r="E189" s="141"/>
      <c r="F189" s="38" t="s">
        <v>829</v>
      </c>
      <c r="G189" s="56">
        <f t="shared" si="39"/>
        <v>235.14399999999998</v>
      </c>
      <c r="H189" s="40">
        <f t="shared" si="40"/>
        <v>176.79999999999998</v>
      </c>
      <c r="I189" s="41">
        <f t="shared" si="41"/>
        <v>119.6</v>
      </c>
      <c r="J189" s="55">
        <v>104</v>
      </c>
      <c r="K189" s="38" t="s">
        <v>4</v>
      </c>
      <c r="L189" s="38"/>
      <c r="M189" s="54">
        <f t="shared" si="42"/>
        <v>0</v>
      </c>
      <c r="N189" s="43">
        <f t="shared" si="38"/>
        <v>0</v>
      </c>
    </row>
    <row r="190" spans="1:14" ht="34.950000000000003" customHeight="1" x14ac:dyDescent="0.3">
      <c r="A190" s="38">
        <v>5</v>
      </c>
      <c r="B190" s="88" t="s">
        <v>1176</v>
      </c>
      <c r="C190" s="138"/>
      <c r="D190" s="138"/>
      <c r="E190" s="141"/>
      <c r="F190" s="38" t="s">
        <v>829</v>
      </c>
      <c r="G190" s="56">
        <f t="shared" si="39"/>
        <v>239.666</v>
      </c>
      <c r="H190" s="40">
        <f t="shared" si="40"/>
        <v>180.2</v>
      </c>
      <c r="I190" s="41">
        <f t="shared" si="41"/>
        <v>121.89999999999999</v>
      </c>
      <c r="J190" s="55">
        <v>106</v>
      </c>
      <c r="K190" s="38" t="s">
        <v>4</v>
      </c>
      <c r="L190" s="38"/>
      <c r="M190" s="54">
        <f t="shared" si="42"/>
        <v>0</v>
      </c>
      <c r="N190" s="43">
        <f t="shared" si="38"/>
        <v>0</v>
      </c>
    </row>
    <row r="191" spans="1:14" ht="34.950000000000003" customHeight="1" x14ac:dyDescent="0.3">
      <c r="A191" s="38">
        <v>6</v>
      </c>
      <c r="B191" s="88" t="s">
        <v>1177</v>
      </c>
      <c r="C191" s="138"/>
      <c r="D191" s="138"/>
      <c r="E191" s="141"/>
      <c r="F191" s="38" t="s">
        <v>829</v>
      </c>
      <c r="G191" s="56">
        <f t="shared" si="39"/>
        <v>241.92700000000002</v>
      </c>
      <c r="H191" s="40">
        <f t="shared" si="40"/>
        <v>181.9</v>
      </c>
      <c r="I191" s="41">
        <f t="shared" si="41"/>
        <v>123.05</v>
      </c>
      <c r="J191" s="55">
        <v>107</v>
      </c>
      <c r="K191" s="38" t="s">
        <v>4</v>
      </c>
      <c r="L191" s="38"/>
      <c r="M191" s="54">
        <f t="shared" si="42"/>
        <v>0</v>
      </c>
      <c r="N191" s="43">
        <f t="shared" si="38"/>
        <v>0</v>
      </c>
    </row>
    <row r="192" spans="1:14" ht="34.950000000000003" customHeight="1" x14ac:dyDescent="0.3">
      <c r="A192" s="38">
        <v>7</v>
      </c>
      <c r="B192" s="88" t="s">
        <v>1178</v>
      </c>
      <c r="C192" s="138"/>
      <c r="D192" s="138"/>
      <c r="E192" s="141"/>
      <c r="F192" s="38" t="s">
        <v>829</v>
      </c>
      <c r="G192" s="56">
        <f t="shared" si="39"/>
        <v>246.44899999999998</v>
      </c>
      <c r="H192" s="40">
        <f t="shared" si="40"/>
        <v>185.29999999999998</v>
      </c>
      <c r="I192" s="41">
        <f t="shared" si="41"/>
        <v>125.35</v>
      </c>
      <c r="J192" s="55">
        <v>109</v>
      </c>
      <c r="K192" s="38" t="s">
        <v>4</v>
      </c>
      <c r="L192" s="38"/>
      <c r="M192" s="54">
        <f t="shared" si="42"/>
        <v>0</v>
      </c>
      <c r="N192" s="43">
        <f t="shared" si="38"/>
        <v>0</v>
      </c>
    </row>
    <row r="193" spans="1:14" ht="34.950000000000003" customHeight="1" x14ac:dyDescent="0.3">
      <c r="A193" s="38">
        <v>8</v>
      </c>
      <c r="B193" s="88" t="s">
        <v>1179</v>
      </c>
      <c r="C193" s="138"/>
      <c r="D193" s="138"/>
      <c r="E193" s="141"/>
      <c r="F193" s="38" t="s">
        <v>829</v>
      </c>
      <c r="G193" s="56">
        <f t="shared" si="39"/>
        <v>250.971</v>
      </c>
      <c r="H193" s="40">
        <f t="shared" si="40"/>
        <v>188.7</v>
      </c>
      <c r="I193" s="41">
        <f t="shared" si="41"/>
        <v>127.64999999999999</v>
      </c>
      <c r="J193" s="55">
        <v>111</v>
      </c>
      <c r="K193" s="38" t="s">
        <v>4</v>
      </c>
      <c r="L193" s="38"/>
      <c r="M193" s="54">
        <f t="shared" si="42"/>
        <v>0</v>
      </c>
      <c r="N193" s="43">
        <f t="shared" si="38"/>
        <v>0</v>
      </c>
    </row>
    <row r="194" spans="1:14" ht="34.950000000000003" customHeight="1" x14ac:dyDescent="0.3">
      <c r="A194" s="38">
        <v>9</v>
      </c>
      <c r="B194" s="88" t="s">
        <v>1180</v>
      </c>
      <c r="C194" s="138"/>
      <c r="D194" s="138"/>
      <c r="E194" s="141"/>
      <c r="F194" s="38" t="s">
        <v>829</v>
      </c>
      <c r="G194" s="56">
        <f t="shared" si="39"/>
        <v>255.49299999999999</v>
      </c>
      <c r="H194" s="40">
        <f t="shared" si="40"/>
        <v>192.1</v>
      </c>
      <c r="I194" s="41">
        <f t="shared" si="41"/>
        <v>129.94999999999999</v>
      </c>
      <c r="J194" s="55">
        <v>113</v>
      </c>
      <c r="K194" s="38" t="s">
        <v>4</v>
      </c>
      <c r="L194" s="38"/>
      <c r="M194" s="54">
        <f t="shared" si="42"/>
        <v>0</v>
      </c>
      <c r="N194" s="43">
        <f t="shared" si="38"/>
        <v>0</v>
      </c>
    </row>
    <row r="195" spans="1:14" ht="34.950000000000003" customHeight="1" x14ac:dyDescent="0.3">
      <c r="A195" s="38">
        <v>10</v>
      </c>
      <c r="B195" s="88" t="s">
        <v>1181</v>
      </c>
      <c r="C195" s="138"/>
      <c r="D195" s="138"/>
      <c r="E195" s="141"/>
      <c r="F195" s="38" t="s">
        <v>829</v>
      </c>
      <c r="G195" s="56">
        <f t="shared" si="39"/>
        <v>260.01499999999999</v>
      </c>
      <c r="H195" s="40">
        <f t="shared" si="40"/>
        <v>195.5</v>
      </c>
      <c r="I195" s="41">
        <f t="shared" si="41"/>
        <v>132.25</v>
      </c>
      <c r="J195" s="55">
        <v>115</v>
      </c>
      <c r="K195" s="38" t="s">
        <v>4</v>
      </c>
      <c r="L195" s="38"/>
      <c r="M195" s="54">
        <f t="shared" si="42"/>
        <v>0</v>
      </c>
      <c r="N195" s="43">
        <f t="shared" si="38"/>
        <v>0</v>
      </c>
    </row>
    <row r="196" spans="1:14" ht="34.950000000000003" customHeight="1" x14ac:dyDescent="0.3">
      <c r="A196" s="38">
        <v>11</v>
      </c>
      <c r="B196" s="88" t="s">
        <v>1182</v>
      </c>
      <c r="C196" s="138"/>
      <c r="D196" s="138"/>
      <c r="E196" s="141"/>
      <c r="F196" s="38" t="s">
        <v>829</v>
      </c>
      <c r="G196" s="56">
        <f t="shared" si="39"/>
        <v>262.27600000000001</v>
      </c>
      <c r="H196" s="40">
        <f t="shared" si="40"/>
        <v>197.2</v>
      </c>
      <c r="I196" s="41">
        <f t="shared" si="41"/>
        <v>133.39999999999998</v>
      </c>
      <c r="J196" s="55">
        <v>116</v>
      </c>
      <c r="K196" s="38" t="s">
        <v>4</v>
      </c>
      <c r="L196" s="38"/>
      <c r="M196" s="54">
        <f t="shared" si="42"/>
        <v>0</v>
      </c>
      <c r="N196" s="43">
        <f t="shared" si="38"/>
        <v>0</v>
      </c>
    </row>
    <row r="197" spans="1:14" ht="34.950000000000003" customHeight="1" x14ac:dyDescent="0.3">
      <c r="A197" s="38">
        <v>12</v>
      </c>
      <c r="B197" s="88" t="s">
        <v>1183</v>
      </c>
      <c r="C197" s="138"/>
      <c r="D197" s="138"/>
      <c r="E197" s="141"/>
      <c r="F197" s="38" t="s">
        <v>829</v>
      </c>
      <c r="G197" s="56">
        <f t="shared" si="39"/>
        <v>266.798</v>
      </c>
      <c r="H197" s="40">
        <f t="shared" si="40"/>
        <v>200.6</v>
      </c>
      <c r="I197" s="41">
        <f t="shared" si="41"/>
        <v>135.69999999999999</v>
      </c>
      <c r="J197" s="55">
        <v>118</v>
      </c>
      <c r="K197" s="38" t="s">
        <v>4</v>
      </c>
      <c r="L197" s="38"/>
      <c r="M197" s="54">
        <f t="shared" si="42"/>
        <v>0</v>
      </c>
      <c r="N197" s="43">
        <f t="shared" si="38"/>
        <v>0</v>
      </c>
    </row>
    <row r="198" spans="1:14" ht="34.950000000000003" customHeight="1" x14ac:dyDescent="0.3">
      <c r="A198" s="38">
        <v>13</v>
      </c>
      <c r="B198" s="88" t="s">
        <v>1184</v>
      </c>
      <c r="C198" s="138"/>
      <c r="D198" s="138"/>
      <c r="E198" s="141"/>
      <c r="F198" s="38" t="s">
        <v>829</v>
      </c>
      <c r="G198" s="56">
        <f t="shared" si="39"/>
        <v>271.32</v>
      </c>
      <c r="H198" s="40">
        <f t="shared" si="40"/>
        <v>204</v>
      </c>
      <c r="I198" s="41">
        <f t="shared" si="41"/>
        <v>138</v>
      </c>
      <c r="J198" s="55">
        <v>120</v>
      </c>
      <c r="K198" s="38" t="s">
        <v>4</v>
      </c>
      <c r="L198" s="38"/>
      <c r="M198" s="54">
        <f t="shared" si="42"/>
        <v>0</v>
      </c>
      <c r="N198" s="43">
        <f t="shared" si="38"/>
        <v>0</v>
      </c>
    </row>
    <row r="199" spans="1:14" ht="34.950000000000003" customHeight="1" x14ac:dyDescent="0.3">
      <c r="A199" s="38">
        <v>14</v>
      </c>
      <c r="B199" s="88" t="s">
        <v>1185</v>
      </c>
      <c r="C199" s="138"/>
      <c r="D199" s="138"/>
      <c r="E199" s="141"/>
      <c r="F199" s="38" t="s">
        <v>829</v>
      </c>
      <c r="G199" s="56">
        <f t="shared" si="39"/>
        <v>275.84200000000004</v>
      </c>
      <c r="H199" s="40">
        <f t="shared" si="40"/>
        <v>207.4</v>
      </c>
      <c r="I199" s="41">
        <f t="shared" si="41"/>
        <v>140.29999999999998</v>
      </c>
      <c r="J199" s="55">
        <v>122</v>
      </c>
      <c r="K199" s="38" t="s">
        <v>4</v>
      </c>
      <c r="L199" s="38"/>
      <c r="M199" s="54">
        <f t="shared" si="42"/>
        <v>0</v>
      </c>
      <c r="N199" s="43">
        <f t="shared" si="38"/>
        <v>0</v>
      </c>
    </row>
    <row r="200" spans="1:14" ht="34.950000000000003" customHeight="1" x14ac:dyDescent="0.3">
      <c r="A200" s="38">
        <v>15</v>
      </c>
      <c r="B200" s="88" t="s">
        <v>1186</v>
      </c>
      <c r="C200" s="138"/>
      <c r="D200" s="138"/>
      <c r="E200" s="141"/>
      <c r="F200" s="38" t="s">
        <v>829</v>
      </c>
      <c r="G200" s="56">
        <f t="shared" si="39"/>
        <v>280.36399999999998</v>
      </c>
      <c r="H200" s="40">
        <f t="shared" si="40"/>
        <v>210.79999999999998</v>
      </c>
      <c r="I200" s="41">
        <f t="shared" si="41"/>
        <v>142.6</v>
      </c>
      <c r="J200" s="55">
        <v>124</v>
      </c>
      <c r="K200" s="38" t="s">
        <v>4</v>
      </c>
      <c r="L200" s="38"/>
      <c r="M200" s="54">
        <f t="shared" si="42"/>
        <v>0</v>
      </c>
      <c r="N200" s="43">
        <f t="shared" si="38"/>
        <v>0</v>
      </c>
    </row>
    <row r="201" spans="1:14" ht="34.950000000000003" customHeight="1" x14ac:dyDescent="0.3">
      <c r="A201" s="38">
        <v>16</v>
      </c>
      <c r="B201" s="88" t="s">
        <v>1187</v>
      </c>
      <c r="C201" s="138"/>
      <c r="D201" s="138"/>
      <c r="E201" s="141"/>
      <c r="F201" s="38" t="s">
        <v>829</v>
      </c>
      <c r="G201" s="56">
        <f t="shared" si="39"/>
        <v>284.88600000000002</v>
      </c>
      <c r="H201" s="40">
        <f t="shared" si="40"/>
        <v>214.2</v>
      </c>
      <c r="I201" s="41">
        <f t="shared" si="41"/>
        <v>144.89999999999998</v>
      </c>
      <c r="J201" s="55">
        <v>126</v>
      </c>
      <c r="K201" s="38" t="s">
        <v>4</v>
      </c>
      <c r="L201" s="38"/>
      <c r="M201" s="54">
        <f t="shared" si="42"/>
        <v>0</v>
      </c>
      <c r="N201" s="43">
        <f>SUM(J201*L201)</f>
        <v>0</v>
      </c>
    </row>
    <row r="202" spans="1:14" ht="34.950000000000003" customHeight="1" x14ac:dyDescent="0.3">
      <c r="A202" s="38">
        <v>17</v>
      </c>
      <c r="B202" s="88" t="s">
        <v>1188</v>
      </c>
      <c r="C202" s="138"/>
      <c r="D202" s="138"/>
      <c r="E202" s="141"/>
      <c r="F202" s="38" t="s">
        <v>829</v>
      </c>
      <c r="G202" s="56">
        <f t="shared" si="39"/>
        <v>289.40800000000002</v>
      </c>
      <c r="H202" s="40">
        <f t="shared" si="40"/>
        <v>217.6</v>
      </c>
      <c r="I202" s="41">
        <f t="shared" si="41"/>
        <v>147.19999999999999</v>
      </c>
      <c r="J202" s="55">
        <v>128</v>
      </c>
      <c r="K202" s="38" t="s">
        <v>4</v>
      </c>
      <c r="L202" s="38"/>
      <c r="M202" s="54">
        <f t="shared" si="42"/>
        <v>0</v>
      </c>
      <c r="N202" s="43">
        <f t="shared" ref="N202:N205" si="43">SUM(J202*L202)</f>
        <v>0</v>
      </c>
    </row>
    <row r="203" spans="1:14" ht="34.950000000000003" customHeight="1" x14ac:dyDescent="0.3">
      <c r="A203" s="38">
        <v>18</v>
      </c>
      <c r="B203" s="88" t="s">
        <v>1189</v>
      </c>
      <c r="C203" s="138"/>
      <c r="D203" s="138"/>
      <c r="E203" s="141"/>
      <c r="F203" s="38" t="s">
        <v>829</v>
      </c>
      <c r="G203" s="56">
        <f t="shared" si="39"/>
        <v>291.66899999999998</v>
      </c>
      <c r="H203" s="40">
        <f t="shared" si="40"/>
        <v>219.29999999999998</v>
      </c>
      <c r="I203" s="41">
        <f t="shared" si="41"/>
        <v>148.35</v>
      </c>
      <c r="J203" s="55">
        <v>129</v>
      </c>
      <c r="K203" s="38" t="s">
        <v>4</v>
      </c>
      <c r="L203" s="38"/>
      <c r="M203" s="54">
        <f t="shared" si="42"/>
        <v>0</v>
      </c>
      <c r="N203" s="43">
        <f t="shared" si="43"/>
        <v>0</v>
      </c>
    </row>
    <row r="204" spans="1:14" ht="34.950000000000003" customHeight="1" x14ac:dyDescent="0.3">
      <c r="A204" s="38">
        <v>19</v>
      </c>
      <c r="B204" s="88" t="s">
        <v>1190</v>
      </c>
      <c r="C204" s="138"/>
      <c r="D204" s="138"/>
      <c r="E204" s="141"/>
      <c r="F204" s="38" t="s">
        <v>829</v>
      </c>
      <c r="G204" s="56">
        <f t="shared" si="39"/>
        <v>296.19099999999997</v>
      </c>
      <c r="H204" s="40">
        <f t="shared" si="40"/>
        <v>222.7</v>
      </c>
      <c r="I204" s="41">
        <f t="shared" si="41"/>
        <v>150.64999999999998</v>
      </c>
      <c r="J204" s="55">
        <v>131</v>
      </c>
      <c r="K204" s="38" t="s">
        <v>4</v>
      </c>
      <c r="L204" s="38"/>
      <c r="M204" s="54">
        <f t="shared" si="42"/>
        <v>0</v>
      </c>
      <c r="N204" s="43">
        <f t="shared" si="43"/>
        <v>0</v>
      </c>
    </row>
    <row r="205" spans="1:14" ht="34.950000000000003" customHeight="1" x14ac:dyDescent="0.3">
      <c r="A205" s="38">
        <v>20</v>
      </c>
      <c r="B205" s="88" t="s">
        <v>1191</v>
      </c>
      <c r="C205" s="138"/>
      <c r="D205" s="138"/>
      <c r="E205" s="141"/>
      <c r="F205" s="38" t="s">
        <v>829</v>
      </c>
      <c r="G205" s="56">
        <f t="shared" si="39"/>
        <v>300.71300000000002</v>
      </c>
      <c r="H205" s="40">
        <f t="shared" si="40"/>
        <v>226.1</v>
      </c>
      <c r="I205" s="41">
        <f t="shared" si="41"/>
        <v>152.94999999999999</v>
      </c>
      <c r="J205" s="55">
        <v>133</v>
      </c>
      <c r="K205" s="38" t="s">
        <v>4</v>
      </c>
      <c r="L205" s="38"/>
      <c r="M205" s="54">
        <f t="shared" si="42"/>
        <v>0</v>
      </c>
      <c r="N205" s="43">
        <f t="shared" si="43"/>
        <v>0</v>
      </c>
    </row>
    <row r="206" spans="1:14" ht="34.950000000000003" customHeight="1" x14ac:dyDescent="0.3">
      <c r="A206" s="38">
        <v>21</v>
      </c>
      <c r="B206" s="88" t="s">
        <v>1192</v>
      </c>
      <c r="C206" s="138"/>
      <c r="D206" s="138"/>
      <c r="E206" s="141"/>
      <c r="F206" s="38" t="s">
        <v>829</v>
      </c>
      <c r="G206" s="56">
        <f t="shared" si="39"/>
        <v>305.23500000000001</v>
      </c>
      <c r="H206" s="40">
        <f t="shared" si="40"/>
        <v>229.5</v>
      </c>
      <c r="I206" s="41">
        <f t="shared" si="41"/>
        <v>155.25</v>
      </c>
      <c r="J206" s="55">
        <v>135</v>
      </c>
      <c r="K206" s="38" t="s">
        <v>4</v>
      </c>
      <c r="L206" s="38"/>
      <c r="M206" s="54">
        <f t="shared" si="42"/>
        <v>0</v>
      </c>
      <c r="N206" s="43">
        <f>SUM(J206*L206)</f>
        <v>0</v>
      </c>
    </row>
    <row r="207" spans="1:14" ht="34.950000000000003" customHeight="1" x14ac:dyDescent="0.3">
      <c r="A207" s="38">
        <v>22</v>
      </c>
      <c r="B207" s="88" t="s">
        <v>1193</v>
      </c>
      <c r="C207" s="138"/>
      <c r="D207" s="138"/>
      <c r="E207" s="141"/>
      <c r="F207" s="38" t="s">
        <v>829</v>
      </c>
      <c r="G207" s="56">
        <f t="shared" si="39"/>
        <v>309.75700000000001</v>
      </c>
      <c r="H207" s="40">
        <f t="shared" si="40"/>
        <v>232.9</v>
      </c>
      <c r="I207" s="41">
        <f t="shared" si="41"/>
        <v>157.54999999999998</v>
      </c>
      <c r="J207" s="55">
        <v>137</v>
      </c>
      <c r="K207" s="38" t="s">
        <v>4</v>
      </c>
      <c r="L207" s="38"/>
      <c r="M207" s="54">
        <f t="shared" si="42"/>
        <v>0</v>
      </c>
      <c r="N207" s="43">
        <f>SUM(J207*L207)</f>
        <v>0</v>
      </c>
    </row>
    <row r="208" spans="1:14" ht="34.950000000000003" customHeight="1" x14ac:dyDescent="0.3">
      <c r="A208" s="38">
        <v>23</v>
      </c>
      <c r="B208" s="88" t="s">
        <v>1194</v>
      </c>
      <c r="C208" s="138"/>
      <c r="D208" s="138"/>
      <c r="E208" s="141"/>
      <c r="F208" s="38" t="s">
        <v>829</v>
      </c>
      <c r="G208" s="56">
        <f t="shared" si="39"/>
        <v>314.279</v>
      </c>
      <c r="H208" s="40">
        <f t="shared" si="40"/>
        <v>236.29999999999998</v>
      </c>
      <c r="I208" s="41">
        <f t="shared" si="41"/>
        <v>159.85</v>
      </c>
      <c r="J208" s="55">
        <v>139</v>
      </c>
      <c r="K208" s="38" t="s">
        <v>4</v>
      </c>
      <c r="L208" s="38"/>
      <c r="M208" s="54">
        <f t="shared" si="42"/>
        <v>0</v>
      </c>
      <c r="N208" s="43">
        <f>SUM(J208*L208)</f>
        <v>0</v>
      </c>
    </row>
    <row r="209" spans="1:14" ht="34.950000000000003" customHeight="1" x14ac:dyDescent="0.3">
      <c r="A209" s="38">
        <v>24</v>
      </c>
      <c r="B209" s="88" t="s">
        <v>1195</v>
      </c>
      <c r="C209" s="138"/>
      <c r="D209" s="138"/>
      <c r="E209" s="141"/>
      <c r="F209" s="38" t="s">
        <v>829</v>
      </c>
      <c r="G209" s="56">
        <f t="shared" si="39"/>
        <v>316.54000000000002</v>
      </c>
      <c r="H209" s="40">
        <f t="shared" si="40"/>
        <v>238</v>
      </c>
      <c r="I209" s="41">
        <f t="shared" si="41"/>
        <v>161</v>
      </c>
      <c r="J209" s="55">
        <v>140</v>
      </c>
      <c r="K209" s="38" t="s">
        <v>4</v>
      </c>
      <c r="L209" s="38"/>
      <c r="M209" s="54">
        <f t="shared" si="42"/>
        <v>0</v>
      </c>
      <c r="N209" s="43">
        <f>SUM(J209*L209)</f>
        <v>0</v>
      </c>
    </row>
    <row r="210" spans="1:14" ht="34.950000000000003" customHeight="1" x14ac:dyDescent="0.3">
      <c r="A210" s="38">
        <v>25</v>
      </c>
      <c r="B210" s="88" t="s">
        <v>1196</v>
      </c>
      <c r="C210" s="138"/>
      <c r="D210" s="138"/>
      <c r="E210" s="141"/>
      <c r="F210" s="38" t="s">
        <v>829</v>
      </c>
      <c r="G210" s="56">
        <f t="shared" si="39"/>
        <v>321.06200000000001</v>
      </c>
      <c r="H210" s="40">
        <f t="shared" si="40"/>
        <v>241.4</v>
      </c>
      <c r="I210" s="41">
        <f t="shared" si="41"/>
        <v>163.29999999999998</v>
      </c>
      <c r="J210" s="55">
        <v>142</v>
      </c>
      <c r="K210" s="38" t="s">
        <v>4</v>
      </c>
      <c r="L210" s="38"/>
      <c r="M210" s="54">
        <f t="shared" si="42"/>
        <v>0</v>
      </c>
      <c r="N210" s="43">
        <f t="shared" ref="N210:N214" si="44">SUM(J210*L210)</f>
        <v>0</v>
      </c>
    </row>
    <row r="211" spans="1:14" ht="34.950000000000003" customHeight="1" x14ac:dyDescent="0.3">
      <c r="A211" s="38">
        <v>26</v>
      </c>
      <c r="B211" s="88" t="s">
        <v>1197</v>
      </c>
      <c r="C211" s="138"/>
      <c r="D211" s="138"/>
      <c r="E211" s="141"/>
      <c r="F211" s="38" t="s">
        <v>829</v>
      </c>
      <c r="G211" s="56">
        <f t="shared" si="39"/>
        <v>325.584</v>
      </c>
      <c r="H211" s="40">
        <f t="shared" si="40"/>
        <v>244.79999999999998</v>
      </c>
      <c r="I211" s="41">
        <f t="shared" si="41"/>
        <v>165.6</v>
      </c>
      <c r="J211" s="55">
        <v>144</v>
      </c>
      <c r="K211" s="38" t="s">
        <v>4</v>
      </c>
      <c r="L211" s="38"/>
      <c r="M211" s="54">
        <f t="shared" si="42"/>
        <v>0</v>
      </c>
      <c r="N211" s="43">
        <f t="shared" si="44"/>
        <v>0</v>
      </c>
    </row>
    <row r="212" spans="1:14" ht="34.950000000000003" customHeight="1" x14ac:dyDescent="0.3">
      <c r="A212" s="38">
        <v>27</v>
      </c>
      <c r="B212" s="88" t="s">
        <v>1198</v>
      </c>
      <c r="C212" s="138"/>
      <c r="D212" s="138"/>
      <c r="E212" s="141"/>
      <c r="F212" s="38" t="s">
        <v>829</v>
      </c>
      <c r="G212" s="56">
        <f t="shared" si="39"/>
        <v>330.10599999999999</v>
      </c>
      <c r="H212" s="40">
        <f t="shared" si="40"/>
        <v>248.2</v>
      </c>
      <c r="I212" s="41">
        <f t="shared" si="41"/>
        <v>167.89999999999998</v>
      </c>
      <c r="J212" s="55">
        <v>146</v>
      </c>
      <c r="K212" s="38" t="s">
        <v>4</v>
      </c>
      <c r="L212" s="38"/>
      <c r="M212" s="54">
        <f t="shared" si="42"/>
        <v>0</v>
      </c>
      <c r="N212" s="43">
        <f t="shared" si="44"/>
        <v>0</v>
      </c>
    </row>
    <row r="213" spans="1:14" ht="34.950000000000003" customHeight="1" x14ac:dyDescent="0.3">
      <c r="A213" s="38">
        <v>28</v>
      </c>
      <c r="B213" s="88" t="s">
        <v>1199</v>
      </c>
      <c r="C213" s="138"/>
      <c r="D213" s="138"/>
      <c r="E213" s="141"/>
      <c r="F213" s="38" t="s">
        <v>829</v>
      </c>
      <c r="G213" s="56">
        <f t="shared" si="39"/>
        <v>334.62799999999999</v>
      </c>
      <c r="H213" s="40">
        <f t="shared" si="40"/>
        <v>251.6</v>
      </c>
      <c r="I213" s="41">
        <f t="shared" si="41"/>
        <v>170.2</v>
      </c>
      <c r="J213" s="55">
        <v>148</v>
      </c>
      <c r="K213" s="38" t="s">
        <v>4</v>
      </c>
      <c r="L213" s="38"/>
      <c r="M213" s="54">
        <f t="shared" si="42"/>
        <v>0</v>
      </c>
      <c r="N213" s="43">
        <f t="shared" si="44"/>
        <v>0</v>
      </c>
    </row>
    <row r="214" spans="1:14" ht="34.950000000000003" customHeight="1" x14ac:dyDescent="0.3">
      <c r="A214" s="38">
        <v>29</v>
      </c>
      <c r="B214" s="88" t="s">
        <v>1200</v>
      </c>
      <c r="C214" s="139"/>
      <c r="D214" s="139"/>
      <c r="E214" s="142"/>
      <c r="F214" s="38" t="s">
        <v>829</v>
      </c>
      <c r="G214" s="56">
        <f t="shared" si="39"/>
        <v>339.15000000000003</v>
      </c>
      <c r="H214" s="40">
        <f t="shared" si="40"/>
        <v>255</v>
      </c>
      <c r="I214" s="41">
        <f t="shared" si="41"/>
        <v>172.5</v>
      </c>
      <c r="J214" s="55">
        <v>150</v>
      </c>
      <c r="K214" s="38" t="s">
        <v>4</v>
      </c>
      <c r="L214" s="38"/>
      <c r="M214" s="54">
        <f t="shared" si="42"/>
        <v>0</v>
      </c>
      <c r="N214" s="43">
        <f t="shared" si="44"/>
        <v>0</v>
      </c>
    </row>
    <row r="215" spans="1:14" ht="19.95" customHeight="1" x14ac:dyDescent="0.3">
      <c r="A215" s="143" t="s">
        <v>982</v>
      </c>
      <c r="B215" s="144"/>
      <c r="C215" s="144"/>
      <c r="D215" s="144"/>
      <c r="E215" s="144"/>
      <c r="F215" s="144"/>
      <c r="G215" s="144"/>
      <c r="H215" s="144"/>
      <c r="I215" s="144"/>
      <c r="J215" s="144"/>
      <c r="K215" s="144"/>
      <c r="L215" s="144"/>
      <c r="M215" s="144"/>
      <c r="N215" s="145"/>
    </row>
    <row r="216" spans="1:14" ht="34.950000000000003" customHeight="1" x14ac:dyDescent="0.3">
      <c r="A216" s="38">
        <v>1</v>
      </c>
      <c r="B216" s="88" t="s">
        <v>1201</v>
      </c>
      <c r="C216" s="137" t="s">
        <v>980</v>
      </c>
      <c r="D216" s="137" t="s">
        <v>828</v>
      </c>
      <c r="E216" s="140"/>
      <c r="F216" s="38" t="s">
        <v>829</v>
      </c>
      <c r="G216" s="56">
        <f>H216*1.33</f>
        <v>239.666</v>
      </c>
      <c r="H216" s="40">
        <f>J216*1.7</f>
        <v>180.2</v>
      </c>
      <c r="I216" s="41">
        <f>J216*1.15</f>
        <v>121.89999999999999</v>
      </c>
      <c r="J216" s="55">
        <v>106</v>
      </c>
      <c r="K216" s="38" t="s">
        <v>4</v>
      </c>
      <c r="L216" s="38"/>
      <c r="M216" s="54">
        <f>SUM(I216*L216)</f>
        <v>0</v>
      </c>
      <c r="N216" s="43">
        <f t="shared" ref="N216:N230" si="45">SUM(J216*L216)</f>
        <v>0</v>
      </c>
    </row>
    <row r="217" spans="1:14" ht="34.950000000000003" customHeight="1" x14ac:dyDescent="0.3">
      <c r="A217" s="38">
        <v>2</v>
      </c>
      <c r="B217" s="88" t="s">
        <v>1202</v>
      </c>
      <c r="C217" s="138"/>
      <c r="D217" s="138"/>
      <c r="E217" s="141"/>
      <c r="F217" s="38" t="s">
        <v>829</v>
      </c>
      <c r="G217" s="56">
        <f t="shared" ref="G217:G244" si="46">H217*1.33</f>
        <v>244.18800000000002</v>
      </c>
      <c r="H217" s="40">
        <f t="shared" ref="H217:H244" si="47">J217*1.7</f>
        <v>183.6</v>
      </c>
      <c r="I217" s="41">
        <f t="shared" ref="I217:I244" si="48">J217*1.15</f>
        <v>124.19999999999999</v>
      </c>
      <c r="J217" s="55">
        <v>108</v>
      </c>
      <c r="K217" s="38" t="s">
        <v>4</v>
      </c>
      <c r="L217" s="38"/>
      <c r="M217" s="54">
        <f t="shared" ref="M217:M244" si="49">SUM(I217*L217)</f>
        <v>0</v>
      </c>
      <c r="N217" s="43">
        <f t="shared" si="45"/>
        <v>0</v>
      </c>
    </row>
    <row r="218" spans="1:14" ht="34.950000000000003" customHeight="1" x14ac:dyDescent="0.3">
      <c r="A218" s="38">
        <v>3</v>
      </c>
      <c r="B218" s="88" t="s">
        <v>1203</v>
      </c>
      <c r="C218" s="138"/>
      <c r="D218" s="138"/>
      <c r="E218" s="141"/>
      <c r="F218" s="38" t="s">
        <v>829</v>
      </c>
      <c r="G218" s="56">
        <f t="shared" si="46"/>
        <v>248.71</v>
      </c>
      <c r="H218" s="40">
        <f t="shared" si="47"/>
        <v>187</v>
      </c>
      <c r="I218" s="41">
        <f t="shared" si="48"/>
        <v>126.49999999999999</v>
      </c>
      <c r="J218" s="55">
        <v>110</v>
      </c>
      <c r="K218" s="38" t="s">
        <v>4</v>
      </c>
      <c r="L218" s="38"/>
      <c r="M218" s="54">
        <f t="shared" si="49"/>
        <v>0</v>
      </c>
      <c r="N218" s="43">
        <f t="shared" si="45"/>
        <v>0</v>
      </c>
    </row>
    <row r="219" spans="1:14" ht="34.950000000000003" customHeight="1" x14ac:dyDescent="0.3">
      <c r="A219" s="38">
        <v>4</v>
      </c>
      <c r="B219" s="88" t="s">
        <v>1204</v>
      </c>
      <c r="C219" s="138"/>
      <c r="D219" s="138"/>
      <c r="E219" s="141"/>
      <c r="F219" s="38" t="s">
        <v>829</v>
      </c>
      <c r="G219" s="56">
        <f t="shared" si="46"/>
        <v>253.23200000000003</v>
      </c>
      <c r="H219" s="40">
        <f t="shared" si="47"/>
        <v>190.4</v>
      </c>
      <c r="I219" s="41">
        <f t="shared" si="48"/>
        <v>128.79999999999998</v>
      </c>
      <c r="J219" s="55">
        <v>112</v>
      </c>
      <c r="K219" s="38" t="s">
        <v>4</v>
      </c>
      <c r="L219" s="38"/>
      <c r="M219" s="54">
        <f t="shared" si="49"/>
        <v>0</v>
      </c>
      <c r="N219" s="43">
        <f t="shared" si="45"/>
        <v>0</v>
      </c>
    </row>
    <row r="220" spans="1:14" ht="34.950000000000003" customHeight="1" x14ac:dyDescent="0.3">
      <c r="A220" s="38">
        <v>5</v>
      </c>
      <c r="B220" s="88" t="s">
        <v>1205</v>
      </c>
      <c r="C220" s="138"/>
      <c r="D220" s="138"/>
      <c r="E220" s="141"/>
      <c r="F220" s="38" t="s">
        <v>829</v>
      </c>
      <c r="G220" s="56">
        <f t="shared" si="46"/>
        <v>255.49299999999999</v>
      </c>
      <c r="H220" s="40">
        <f t="shared" si="47"/>
        <v>192.1</v>
      </c>
      <c r="I220" s="41">
        <f t="shared" si="48"/>
        <v>129.94999999999999</v>
      </c>
      <c r="J220" s="55">
        <v>113</v>
      </c>
      <c r="K220" s="38" t="s">
        <v>4</v>
      </c>
      <c r="L220" s="38"/>
      <c r="M220" s="54">
        <f t="shared" si="49"/>
        <v>0</v>
      </c>
      <c r="N220" s="43">
        <f t="shared" si="45"/>
        <v>0</v>
      </c>
    </row>
    <row r="221" spans="1:14" ht="34.950000000000003" customHeight="1" x14ac:dyDescent="0.3">
      <c r="A221" s="38">
        <v>6</v>
      </c>
      <c r="B221" s="88" t="s">
        <v>1206</v>
      </c>
      <c r="C221" s="138"/>
      <c r="D221" s="138"/>
      <c r="E221" s="141"/>
      <c r="F221" s="38" t="s">
        <v>829</v>
      </c>
      <c r="G221" s="56">
        <f t="shared" si="46"/>
        <v>260.01499999999999</v>
      </c>
      <c r="H221" s="40">
        <f t="shared" si="47"/>
        <v>195.5</v>
      </c>
      <c r="I221" s="41">
        <f t="shared" si="48"/>
        <v>132.25</v>
      </c>
      <c r="J221" s="55">
        <v>115</v>
      </c>
      <c r="K221" s="38" t="s">
        <v>4</v>
      </c>
      <c r="L221" s="38"/>
      <c r="M221" s="54">
        <f t="shared" si="49"/>
        <v>0</v>
      </c>
      <c r="N221" s="43">
        <f t="shared" si="45"/>
        <v>0</v>
      </c>
    </row>
    <row r="222" spans="1:14" ht="34.950000000000003" customHeight="1" x14ac:dyDescent="0.3">
      <c r="A222" s="38">
        <v>7</v>
      </c>
      <c r="B222" s="88" t="s">
        <v>1207</v>
      </c>
      <c r="C222" s="138"/>
      <c r="D222" s="138"/>
      <c r="E222" s="141"/>
      <c r="F222" s="38" t="s">
        <v>829</v>
      </c>
      <c r="G222" s="56">
        <f t="shared" si="46"/>
        <v>264.53700000000003</v>
      </c>
      <c r="H222" s="40">
        <f t="shared" si="47"/>
        <v>198.9</v>
      </c>
      <c r="I222" s="41">
        <f t="shared" si="48"/>
        <v>134.54999999999998</v>
      </c>
      <c r="J222" s="55">
        <v>117</v>
      </c>
      <c r="K222" s="38" t="s">
        <v>4</v>
      </c>
      <c r="L222" s="38"/>
      <c r="M222" s="54">
        <f t="shared" si="49"/>
        <v>0</v>
      </c>
      <c r="N222" s="43">
        <f t="shared" si="45"/>
        <v>0</v>
      </c>
    </row>
    <row r="223" spans="1:14" ht="34.950000000000003" customHeight="1" x14ac:dyDescent="0.3">
      <c r="A223" s="38">
        <v>8</v>
      </c>
      <c r="B223" s="88" t="s">
        <v>1208</v>
      </c>
      <c r="C223" s="138"/>
      <c r="D223" s="138"/>
      <c r="E223" s="141"/>
      <c r="F223" s="38" t="s">
        <v>829</v>
      </c>
      <c r="G223" s="56">
        <f t="shared" si="46"/>
        <v>269.05899999999997</v>
      </c>
      <c r="H223" s="40">
        <f t="shared" si="47"/>
        <v>202.29999999999998</v>
      </c>
      <c r="I223" s="41">
        <f t="shared" si="48"/>
        <v>136.85</v>
      </c>
      <c r="J223" s="55">
        <v>119</v>
      </c>
      <c r="K223" s="38" t="s">
        <v>4</v>
      </c>
      <c r="L223" s="38"/>
      <c r="M223" s="54">
        <f t="shared" si="49"/>
        <v>0</v>
      </c>
      <c r="N223" s="43">
        <f t="shared" si="45"/>
        <v>0</v>
      </c>
    </row>
    <row r="224" spans="1:14" ht="34.950000000000003" customHeight="1" x14ac:dyDescent="0.3">
      <c r="A224" s="38">
        <v>9</v>
      </c>
      <c r="B224" s="88" t="s">
        <v>1209</v>
      </c>
      <c r="C224" s="138"/>
      <c r="D224" s="138"/>
      <c r="E224" s="141"/>
      <c r="F224" s="38" t="s">
        <v>829</v>
      </c>
      <c r="G224" s="56">
        <f t="shared" si="46"/>
        <v>273.58100000000002</v>
      </c>
      <c r="H224" s="40">
        <f t="shared" si="47"/>
        <v>205.7</v>
      </c>
      <c r="I224" s="41">
        <f t="shared" si="48"/>
        <v>139.14999999999998</v>
      </c>
      <c r="J224" s="55">
        <v>121</v>
      </c>
      <c r="K224" s="38" t="s">
        <v>4</v>
      </c>
      <c r="L224" s="38"/>
      <c r="M224" s="54">
        <f t="shared" si="49"/>
        <v>0</v>
      </c>
      <c r="N224" s="43">
        <f t="shared" si="45"/>
        <v>0</v>
      </c>
    </row>
    <row r="225" spans="1:14" ht="34.950000000000003" customHeight="1" x14ac:dyDescent="0.3">
      <c r="A225" s="38">
        <v>10</v>
      </c>
      <c r="B225" s="88" t="s">
        <v>1210</v>
      </c>
      <c r="C225" s="138"/>
      <c r="D225" s="138"/>
      <c r="E225" s="141"/>
      <c r="F225" s="38" t="s">
        <v>829</v>
      </c>
      <c r="G225" s="56">
        <f t="shared" si="46"/>
        <v>278.10300000000001</v>
      </c>
      <c r="H225" s="40">
        <f t="shared" si="47"/>
        <v>209.1</v>
      </c>
      <c r="I225" s="41">
        <f t="shared" si="48"/>
        <v>141.44999999999999</v>
      </c>
      <c r="J225" s="55">
        <v>123</v>
      </c>
      <c r="K225" s="38" t="s">
        <v>4</v>
      </c>
      <c r="L225" s="38"/>
      <c r="M225" s="54">
        <f t="shared" si="49"/>
        <v>0</v>
      </c>
      <c r="N225" s="43">
        <f t="shared" si="45"/>
        <v>0</v>
      </c>
    </row>
    <row r="226" spans="1:14" ht="34.950000000000003" customHeight="1" x14ac:dyDescent="0.3">
      <c r="A226" s="38">
        <v>11</v>
      </c>
      <c r="B226" s="88" t="s">
        <v>1211</v>
      </c>
      <c r="C226" s="138"/>
      <c r="D226" s="138"/>
      <c r="E226" s="141"/>
      <c r="F226" s="38" t="s">
        <v>829</v>
      </c>
      <c r="G226" s="56">
        <f t="shared" si="46"/>
        <v>280.36399999999998</v>
      </c>
      <c r="H226" s="40">
        <f t="shared" si="47"/>
        <v>210.79999999999998</v>
      </c>
      <c r="I226" s="41">
        <f t="shared" si="48"/>
        <v>142.6</v>
      </c>
      <c r="J226" s="55">
        <v>124</v>
      </c>
      <c r="K226" s="38" t="s">
        <v>4</v>
      </c>
      <c r="L226" s="38"/>
      <c r="M226" s="54">
        <f t="shared" si="49"/>
        <v>0</v>
      </c>
      <c r="N226" s="43">
        <f t="shared" si="45"/>
        <v>0</v>
      </c>
    </row>
    <row r="227" spans="1:14" ht="34.950000000000003" customHeight="1" x14ac:dyDescent="0.3">
      <c r="A227" s="38">
        <v>12</v>
      </c>
      <c r="B227" s="88" t="s">
        <v>1212</v>
      </c>
      <c r="C227" s="138"/>
      <c r="D227" s="138"/>
      <c r="E227" s="141"/>
      <c r="F227" s="38" t="s">
        <v>829</v>
      </c>
      <c r="G227" s="56">
        <f t="shared" si="46"/>
        <v>284.88600000000002</v>
      </c>
      <c r="H227" s="40">
        <f t="shared" si="47"/>
        <v>214.2</v>
      </c>
      <c r="I227" s="41">
        <f t="shared" si="48"/>
        <v>144.89999999999998</v>
      </c>
      <c r="J227" s="55">
        <v>126</v>
      </c>
      <c r="K227" s="38" t="s">
        <v>4</v>
      </c>
      <c r="L227" s="38"/>
      <c r="M227" s="54">
        <f t="shared" si="49"/>
        <v>0</v>
      </c>
      <c r="N227" s="43">
        <f t="shared" si="45"/>
        <v>0</v>
      </c>
    </row>
    <row r="228" spans="1:14" ht="34.950000000000003" customHeight="1" x14ac:dyDescent="0.3">
      <c r="A228" s="38">
        <v>13</v>
      </c>
      <c r="B228" s="88" t="s">
        <v>1213</v>
      </c>
      <c r="C228" s="138"/>
      <c r="D228" s="138"/>
      <c r="E228" s="141"/>
      <c r="F228" s="38" t="s">
        <v>829</v>
      </c>
      <c r="G228" s="56">
        <f t="shared" si="46"/>
        <v>289.40800000000002</v>
      </c>
      <c r="H228" s="40">
        <f t="shared" si="47"/>
        <v>217.6</v>
      </c>
      <c r="I228" s="41">
        <f t="shared" si="48"/>
        <v>147.19999999999999</v>
      </c>
      <c r="J228" s="55">
        <v>128</v>
      </c>
      <c r="K228" s="38" t="s">
        <v>4</v>
      </c>
      <c r="L228" s="38"/>
      <c r="M228" s="54">
        <f t="shared" si="49"/>
        <v>0</v>
      </c>
      <c r="N228" s="43">
        <f t="shared" si="45"/>
        <v>0</v>
      </c>
    </row>
    <row r="229" spans="1:14" ht="34.950000000000003" customHeight="1" x14ac:dyDescent="0.3">
      <c r="A229" s="38">
        <v>14</v>
      </c>
      <c r="B229" s="88" t="s">
        <v>1214</v>
      </c>
      <c r="C229" s="138"/>
      <c r="D229" s="138"/>
      <c r="E229" s="141"/>
      <c r="F229" s="38" t="s">
        <v>829</v>
      </c>
      <c r="G229" s="56">
        <f t="shared" si="46"/>
        <v>293.93</v>
      </c>
      <c r="H229" s="40">
        <f t="shared" si="47"/>
        <v>221</v>
      </c>
      <c r="I229" s="41">
        <f t="shared" si="48"/>
        <v>149.5</v>
      </c>
      <c r="J229" s="55">
        <v>130</v>
      </c>
      <c r="K229" s="38" t="s">
        <v>4</v>
      </c>
      <c r="L229" s="38"/>
      <c r="M229" s="54">
        <f t="shared" si="49"/>
        <v>0</v>
      </c>
      <c r="N229" s="43">
        <f t="shared" si="45"/>
        <v>0</v>
      </c>
    </row>
    <row r="230" spans="1:14" ht="34.950000000000003" customHeight="1" x14ac:dyDescent="0.3">
      <c r="A230" s="38">
        <v>15</v>
      </c>
      <c r="B230" s="88" t="s">
        <v>1215</v>
      </c>
      <c r="C230" s="138"/>
      <c r="D230" s="138"/>
      <c r="E230" s="141"/>
      <c r="F230" s="38" t="s">
        <v>829</v>
      </c>
      <c r="G230" s="56">
        <f t="shared" si="46"/>
        <v>298.452</v>
      </c>
      <c r="H230" s="40">
        <f t="shared" si="47"/>
        <v>224.4</v>
      </c>
      <c r="I230" s="41">
        <f t="shared" si="48"/>
        <v>151.79999999999998</v>
      </c>
      <c r="J230" s="55">
        <v>132</v>
      </c>
      <c r="K230" s="38" t="s">
        <v>4</v>
      </c>
      <c r="L230" s="38"/>
      <c r="M230" s="54">
        <f t="shared" si="49"/>
        <v>0</v>
      </c>
      <c r="N230" s="43">
        <f t="shared" si="45"/>
        <v>0</v>
      </c>
    </row>
    <row r="231" spans="1:14" ht="34.950000000000003" customHeight="1" x14ac:dyDescent="0.3">
      <c r="A231" s="38">
        <v>16</v>
      </c>
      <c r="B231" s="88" t="s">
        <v>1216</v>
      </c>
      <c r="C231" s="138"/>
      <c r="D231" s="138"/>
      <c r="E231" s="141"/>
      <c r="F231" s="38" t="s">
        <v>829</v>
      </c>
      <c r="G231" s="56">
        <f t="shared" si="46"/>
        <v>302.97399999999999</v>
      </c>
      <c r="H231" s="40">
        <f t="shared" si="47"/>
        <v>227.79999999999998</v>
      </c>
      <c r="I231" s="41">
        <f t="shared" si="48"/>
        <v>154.1</v>
      </c>
      <c r="J231" s="55">
        <v>134</v>
      </c>
      <c r="K231" s="38" t="s">
        <v>4</v>
      </c>
      <c r="L231" s="38"/>
      <c r="M231" s="54">
        <f t="shared" si="49"/>
        <v>0</v>
      </c>
      <c r="N231" s="43">
        <f>SUM(J231*L231)</f>
        <v>0</v>
      </c>
    </row>
    <row r="232" spans="1:14" ht="34.950000000000003" customHeight="1" x14ac:dyDescent="0.3">
      <c r="A232" s="38">
        <v>17</v>
      </c>
      <c r="B232" s="88" t="s">
        <v>1217</v>
      </c>
      <c r="C232" s="138"/>
      <c r="D232" s="138"/>
      <c r="E232" s="141"/>
      <c r="F232" s="38" t="s">
        <v>829</v>
      </c>
      <c r="G232" s="56">
        <f t="shared" si="46"/>
        <v>305.23500000000001</v>
      </c>
      <c r="H232" s="40">
        <f t="shared" si="47"/>
        <v>229.5</v>
      </c>
      <c r="I232" s="41">
        <f t="shared" si="48"/>
        <v>155.25</v>
      </c>
      <c r="J232" s="55">
        <v>135</v>
      </c>
      <c r="K232" s="38" t="s">
        <v>4</v>
      </c>
      <c r="L232" s="38"/>
      <c r="M232" s="54">
        <f t="shared" si="49"/>
        <v>0</v>
      </c>
      <c r="N232" s="43">
        <f t="shared" ref="N232:N235" si="50">SUM(J232*L232)</f>
        <v>0</v>
      </c>
    </row>
    <row r="233" spans="1:14" ht="34.950000000000003" customHeight="1" x14ac:dyDescent="0.3">
      <c r="A233" s="38">
        <v>18</v>
      </c>
      <c r="B233" s="88" t="s">
        <v>1218</v>
      </c>
      <c r="C233" s="138"/>
      <c r="D233" s="138"/>
      <c r="E233" s="141"/>
      <c r="F233" s="38" t="s">
        <v>829</v>
      </c>
      <c r="G233" s="56">
        <f t="shared" si="46"/>
        <v>309.75700000000001</v>
      </c>
      <c r="H233" s="40">
        <f t="shared" si="47"/>
        <v>232.9</v>
      </c>
      <c r="I233" s="41">
        <f t="shared" si="48"/>
        <v>157.54999999999998</v>
      </c>
      <c r="J233" s="55">
        <v>137</v>
      </c>
      <c r="K233" s="38" t="s">
        <v>4</v>
      </c>
      <c r="L233" s="38"/>
      <c r="M233" s="54">
        <f t="shared" si="49"/>
        <v>0</v>
      </c>
      <c r="N233" s="43">
        <f t="shared" si="50"/>
        <v>0</v>
      </c>
    </row>
    <row r="234" spans="1:14" ht="34.950000000000003" customHeight="1" x14ac:dyDescent="0.3">
      <c r="A234" s="38">
        <v>19</v>
      </c>
      <c r="B234" s="88" t="s">
        <v>1219</v>
      </c>
      <c r="C234" s="138"/>
      <c r="D234" s="138"/>
      <c r="E234" s="141"/>
      <c r="F234" s="38" t="s">
        <v>829</v>
      </c>
      <c r="G234" s="56">
        <f t="shared" si="46"/>
        <v>314.279</v>
      </c>
      <c r="H234" s="40">
        <f t="shared" si="47"/>
        <v>236.29999999999998</v>
      </c>
      <c r="I234" s="41">
        <f t="shared" si="48"/>
        <v>159.85</v>
      </c>
      <c r="J234" s="55">
        <v>139</v>
      </c>
      <c r="K234" s="38" t="s">
        <v>4</v>
      </c>
      <c r="L234" s="38"/>
      <c r="M234" s="54">
        <f t="shared" si="49"/>
        <v>0</v>
      </c>
      <c r="N234" s="43">
        <f t="shared" si="50"/>
        <v>0</v>
      </c>
    </row>
    <row r="235" spans="1:14" ht="34.950000000000003" customHeight="1" x14ac:dyDescent="0.3">
      <c r="A235" s="38">
        <v>20</v>
      </c>
      <c r="B235" s="88" t="s">
        <v>1220</v>
      </c>
      <c r="C235" s="138"/>
      <c r="D235" s="138"/>
      <c r="E235" s="141"/>
      <c r="F235" s="38" t="s">
        <v>829</v>
      </c>
      <c r="G235" s="56">
        <f t="shared" si="46"/>
        <v>318.80099999999999</v>
      </c>
      <c r="H235" s="40">
        <f t="shared" si="47"/>
        <v>239.7</v>
      </c>
      <c r="I235" s="41">
        <f t="shared" si="48"/>
        <v>162.14999999999998</v>
      </c>
      <c r="J235" s="55">
        <v>141</v>
      </c>
      <c r="K235" s="38" t="s">
        <v>4</v>
      </c>
      <c r="L235" s="38"/>
      <c r="M235" s="54">
        <f t="shared" si="49"/>
        <v>0</v>
      </c>
      <c r="N235" s="43">
        <f t="shared" si="50"/>
        <v>0</v>
      </c>
    </row>
    <row r="236" spans="1:14" ht="34.950000000000003" customHeight="1" x14ac:dyDescent="0.3">
      <c r="A236" s="38">
        <v>21</v>
      </c>
      <c r="B236" s="88" t="s">
        <v>1221</v>
      </c>
      <c r="C236" s="138"/>
      <c r="D236" s="138"/>
      <c r="E236" s="141"/>
      <c r="F236" s="38" t="s">
        <v>829</v>
      </c>
      <c r="G236" s="56">
        <f t="shared" si="46"/>
        <v>323.32300000000004</v>
      </c>
      <c r="H236" s="40">
        <f t="shared" si="47"/>
        <v>243.1</v>
      </c>
      <c r="I236" s="41">
        <f t="shared" si="48"/>
        <v>164.45</v>
      </c>
      <c r="J236" s="55">
        <v>143</v>
      </c>
      <c r="K236" s="38" t="s">
        <v>4</v>
      </c>
      <c r="L236" s="38"/>
      <c r="M236" s="54">
        <f t="shared" si="49"/>
        <v>0</v>
      </c>
      <c r="N236" s="43">
        <f>SUM(J236*L236)</f>
        <v>0</v>
      </c>
    </row>
    <row r="237" spans="1:14" ht="34.950000000000003" customHeight="1" x14ac:dyDescent="0.3">
      <c r="A237" s="38">
        <v>22</v>
      </c>
      <c r="B237" s="88" t="s">
        <v>1222</v>
      </c>
      <c r="C237" s="138"/>
      <c r="D237" s="138"/>
      <c r="E237" s="141"/>
      <c r="F237" s="38" t="s">
        <v>829</v>
      </c>
      <c r="G237" s="56">
        <f t="shared" si="46"/>
        <v>327.84500000000003</v>
      </c>
      <c r="H237" s="40">
        <f t="shared" si="47"/>
        <v>246.5</v>
      </c>
      <c r="I237" s="41">
        <f t="shared" si="48"/>
        <v>166.75</v>
      </c>
      <c r="J237" s="55">
        <v>145</v>
      </c>
      <c r="K237" s="38" t="s">
        <v>4</v>
      </c>
      <c r="L237" s="38"/>
      <c r="M237" s="54">
        <f t="shared" si="49"/>
        <v>0</v>
      </c>
      <c r="N237" s="43">
        <f>SUM(J237*L237)</f>
        <v>0</v>
      </c>
    </row>
    <row r="238" spans="1:14" ht="34.950000000000003" customHeight="1" x14ac:dyDescent="0.3">
      <c r="A238" s="38">
        <v>23</v>
      </c>
      <c r="B238" s="88" t="s">
        <v>1223</v>
      </c>
      <c r="C238" s="138"/>
      <c r="D238" s="138"/>
      <c r="E238" s="141"/>
      <c r="F238" s="38" t="s">
        <v>829</v>
      </c>
      <c r="G238" s="56">
        <f t="shared" si="46"/>
        <v>332.36700000000002</v>
      </c>
      <c r="H238" s="40">
        <f t="shared" si="47"/>
        <v>249.9</v>
      </c>
      <c r="I238" s="41">
        <f t="shared" si="48"/>
        <v>169.04999999999998</v>
      </c>
      <c r="J238" s="55">
        <v>147</v>
      </c>
      <c r="K238" s="38" t="s">
        <v>4</v>
      </c>
      <c r="L238" s="38"/>
      <c r="M238" s="54">
        <f t="shared" si="49"/>
        <v>0</v>
      </c>
      <c r="N238" s="43">
        <f>SUM(J238*L238)</f>
        <v>0</v>
      </c>
    </row>
    <row r="239" spans="1:14" ht="34.950000000000003" customHeight="1" x14ac:dyDescent="0.3">
      <c r="A239" s="38">
        <v>24</v>
      </c>
      <c r="B239" s="88" t="s">
        <v>1224</v>
      </c>
      <c r="C239" s="138"/>
      <c r="D239" s="138"/>
      <c r="E239" s="141"/>
      <c r="F239" s="38" t="s">
        <v>829</v>
      </c>
      <c r="G239" s="56">
        <f t="shared" si="46"/>
        <v>334.62799999999999</v>
      </c>
      <c r="H239" s="40">
        <f t="shared" si="47"/>
        <v>251.6</v>
      </c>
      <c r="I239" s="41">
        <f t="shared" si="48"/>
        <v>170.2</v>
      </c>
      <c r="J239" s="55">
        <v>148</v>
      </c>
      <c r="K239" s="38" t="s">
        <v>4</v>
      </c>
      <c r="L239" s="38"/>
      <c r="M239" s="54">
        <f t="shared" si="49"/>
        <v>0</v>
      </c>
      <c r="N239" s="43">
        <f>SUM(J239*L239)</f>
        <v>0</v>
      </c>
    </row>
    <row r="240" spans="1:14" ht="34.950000000000003" customHeight="1" x14ac:dyDescent="0.3">
      <c r="A240" s="38">
        <v>25</v>
      </c>
      <c r="B240" s="88" t="s">
        <v>1225</v>
      </c>
      <c r="C240" s="138"/>
      <c r="D240" s="138"/>
      <c r="E240" s="141"/>
      <c r="F240" s="38" t="s">
        <v>829</v>
      </c>
      <c r="G240" s="56">
        <f t="shared" si="46"/>
        <v>339.15000000000003</v>
      </c>
      <c r="H240" s="40">
        <f t="shared" si="47"/>
        <v>255</v>
      </c>
      <c r="I240" s="41">
        <f t="shared" si="48"/>
        <v>172.5</v>
      </c>
      <c r="J240" s="55">
        <v>150</v>
      </c>
      <c r="K240" s="38" t="s">
        <v>4</v>
      </c>
      <c r="L240" s="38"/>
      <c r="M240" s="54">
        <f t="shared" si="49"/>
        <v>0</v>
      </c>
      <c r="N240" s="43">
        <f t="shared" ref="N240:N244" si="51">SUM(J240*L240)</f>
        <v>0</v>
      </c>
    </row>
    <row r="241" spans="1:14" ht="34.950000000000003" customHeight="1" x14ac:dyDescent="0.3">
      <c r="A241" s="38">
        <v>26</v>
      </c>
      <c r="B241" s="88" t="s">
        <v>1226</v>
      </c>
      <c r="C241" s="138"/>
      <c r="D241" s="138"/>
      <c r="E241" s="141"/>
      <c r="F241" s="38" t="s">
        <v>829</v>
      </c>
      <c r="G241" s="56">
        <f t="shared" si="46"/>
        <v>343.67199999999997</v>
      </c>
      <c r="H241" s="40">
        <f t="shared" si="47"/>
        <v>258.39999999999998</v>
      </c>
      <c r="I241" s="41">
        <f t="shared" si="48"/>
        <v>174.79999999999998</v>
      </c>
      <c r="J241" s="55">
        <v>152</v>
      </c>
      <c r="K241" s="38" t="s">
        <v>4</v>
      </c>
      <c r="L241" s="38"/>
      <c r="M241" s="54">
        <f t="shared" si="49"/>
        <v>0</v>
      </c>
      <c r="N241" s="43">
        <f t="shared" si="51"/>
        <v>0</v>
      </c>
    </row>
    <row r="242" spans="1:14" ht="34.950000000000003" customHeight="1" x14ac:dyDescent="0.3">
      <c r="A242" s="38">
        <v>27</v>
      </c>
      <c r="B242" s="88" t="s">
        <v>1227</v>
      </c>
      <c r="C242" s="138"/>
      <c r="D242" s="138"/>
      <c r="E242" s="141"/>
      <c r="F242" s="38" t="s">
        <v>829</v>
      </c>
      <c r="G242" s="56">
        <f t="shared" si="46"/>
        <v>348.19400000000002</v>
      </c>
      <c r="H242" s="40">
        <f t="shared" si="47"/>
        <v>261.8</v>
      </c>
      <c r="I242" s="41">
        <f t="shared" si="48"/>
        <v>177.1</v>
      </c>
      <c r="J242" s="55">
        <v>154</v>
      </c>
      <c r="K242" s="38" t="s">
        <v>4</v>
      </c>
      <c r="L242" s="38"/>
      <c r="M242" s="54">
        <f t="shared" si="49"/>
        <v>0</v>
      </c>
      <c r="N242" s="43">
        <f t="shared" si="51"/>
        <v>0</v>
      </c>
    </row>
    <row r="243" spans="1:14" ht="34.950000000000003" customHeight="1" x14ac:dyDescent="0.3">
      <c r="A243" s="38">
        <v>28</v>
      </c>
      <c r="B243" s="88" t="s">
        <v>1228</v>
      </c>
      <c r="C243" s="138"/>
      <c r="D243" s="138"/>
      <c r="E243" s="141"/>
      <c r="F243" s="38" t="s">
        <v>829</v>
      </c>
      <c r="G243" s="56">
        <f t="shared" si="46"/>
        <v>352.71600000000001</v>
      </c>
      <c r="H243" s="40">
        <f t="shared" si="47"/>
        <v>265.2</v>
      </c>
      <c r="I243" s="41">
        <f t="shared" si="48"/>
        <v>179.39999999999998</v>
      </c>
      <c r="J243" s="55">
        <v>156</v>
      </c>
      <c r="K243" s="38" t="s">
        <v>4</v>
      </c>
      <c r="L243" s="38"/>
      <c r="M243" s="54">
        <f t="shared" si="49"/>
        <v>0</v>
      </c>
      <c r="N243" s="43">
        <f t="shared" si="51"/>
        <v>0</v>
      </c>
    </row>
    <row r="244" spans="1:14" ht="34.950000000000003" customHeight="1" x14ac:dyDescent="0.3">
      <c r="A244" s="38">
        <v>29</v>
      </c>
      <c r="B244" s="88" t="s">
        <v>1229</v>
      </c>
      <c r="C244" s="139"/>
      <c r="D244" s="139"/>
      <c r="E244" s="142"/>
      <c r="F244" s="38" t="s">
        <v>829</v>
      </c>
      <c r="G244" s="56">
        <f t="shared" si="46"/>
        <v>357.238</v>
      </c>
      <c r="H244" s="40">
        <f t="shared" si="47"/>
        <v>268.59999999999997</v>
      </c>
      <c r="I244" s="41">
        <f t="shared" si="48"/>
        <v>181.7</v>
      </c>
      <c r="J244" s="55">
        <v>158</v>
      </c>
      <c r="K244" s="38" t="s">
        <v>4</v>
      </c>
      <c r="L244" s="38"/>
      <c r="M244" s="54">
        <f t="shared" si="49"/>
        <v>0</v>
      </c>
      <c r="N244" s="43">
        <f t="shared" si="51"/>
        <v>0</v>
      </c>
    </row>
    <row r="245" spans="1:14" ht="19.95" customHeight="1" x14ac:dyDescent="0.3">
      <c r="A245" s="143" t="s">
        <v>983</v>
      </c>
      <c r="B245" s="144"/>
      <c r="C245" s="144"/>
      <c r="D245" s="144"/>
      <c r="E245" s="144"/>
      <c r="F245" s="144"/>
      <c r="G245" s="144"/>
      <c r="H245" s="144"/>
      <c r="I245" s="144"/>
      <c r="J245" s="144"/>
      <c r="K245" s="144"/>
      <c r="L245" s="144"/>
      <c r="M245" s="144"/>
      <c r="N245" s="145"/>
    </row>
    <row r="246" spans="1:14" ht="34.950000000000003" customHeight="1" x14ac:dyDescent="0.3">
      <c r="A246" s="38">
        <v>1</v>
      </c>
      <c r="B246" s="88" t="s">
        <v>1230</v>
      </c>
      <c r="C246" s="137" t="s">
        <v>980</v>
      </c>
      <c r="D246" s="137" t="s">
        <v>828</v>
      </c>
      <c r="E246" s="140"/>
      <c r="F246" s="38" t="s">
        <v>829</v>
      </c>
      <c r="G246" s="56">
        <f t="shared" ref="G246:G274" si="52">H246*1.33</f>
        <v>278.10300000000001</v>
      </c>
      <c r="H246" s="40">
        <f t="shared" ref="H246:H274" si="53">J246*1.7</f>
        <v>209.1</v>
      </c>
      <c r="I246" s="41">
        <f t="shared" ref="I246:I274" si="54">J246*1.15</f>
        <v>141.44999999999999</v>
      </c>
      <c r="J246" s="55">
        <v>123</v>
      </c>
      <c r="K246" s="38" t="s">
        <v>4</v>
      </c>
      <c r="L246" s="38"/>
      <c r="M246" s="54">
        <f>SUM(I246*L246)</f>
        <v>0</v>
      </c>
      <c r="N246" s="43">
        <f t="shared" ref="N246:N260" si="55">SUM(J246*L246)</f>
        <v>0</v>
      </c>
    </row>
    <row r="247" spans="1:14" ht="34.950000000000003" customHeight="1" x14ac:dyDescent="0.3">
      <c r="A247" s="38">
        <v>2</v>
      </c>
      <c r="B247" s="88" t="s">
        <v>1231</v>
      </c>
      <c r="C247" s="138"/>
      <c r="D247" s="138"/>
      <c r="E247" s="141"/>
      <c r="F247" s="38" t="s">
        <v>829</v>
      </c>
      <c r="G247" s="56">
        <f t="shared" si="52"/>
        <v>282.625</v>
      </c>
      <c r="H247" s="40">
        <f t="shared" si="53"/>
        <v>212.5</v>
      </c>
      <c r="I247" s="41">
        <f t="shared" si="54"/>
        <v>143.75</v>
      </c>
      <c r="J247" s="55">
        <v>125</v>
      </c>
      <c r="K247" s="38" t="s">
        <v>4</v>
      </c>
      <c r="L247" s="38"/>
      <c r="M247" s="54">
        <f t="shared" ref="M247:M274" si="56">SUM(I247*L247)</f>
        <v>0</v>
      </c>
      <c r="N247" s="43">
        <f t="shared" si="55"/>
        <v>0</v>
      </c>
    </row>
    <row r="248" spans="1:14" ht="34.950000000000003" customHeight="1" x14ac:dyDescent="0.3">
      <c r="A248" s="38">
        <v>3</v>
      </c>
      <c r="B248" s="88" t="s">
        <v>1232</v>
      </c>
      <c r="C248" s="138"/>
      <c r="D248" s="138"/>
      <c r="E248" s="141"/>
      <c r="F248" s="38" t="s">
        <v>829</v>
      </c>
      <c r="G248" s="56">
        <f t="shared" si="52"/>
        <v>287.14700000000005</v>
      </c>
      <c r="H248" s="40">
        <f t="shared" si="53"/>
        <v>215.9</v>
      </c>
      <c r="I248" s="41">
        <f t="shared" si="54"/>
        <v>146.04999999999998</v>
      </c>
      <c r="J248" s="55">
        <v>127</v>
      </c>
      <c r="K248" s="38" t="s">
        <v>4</v>
      </c>
      <c r="L248" s="38"/>
      <c r="M248" s="54">
        <f t="shared" si="56"/>
        <v>0</v>
      </c>
      <c r="N248" s="43">
        <f t="shared" si="55"/>
        <v>0</v>
      </c>
    </row>
    <row r="249" spans="1:14" ht="34.950000000000003" customHeight="1" x14ac:dyDescent="0.3">
      <c r="A249" s="38">
        <v>4</v>
      </c>
      <c r="B249" s="88" t="s">
        <v>1233</v>
      </c>
      <c r="C249" s="138"/>
      <c r="D249" s="138"/>
      <c r="E249" s="141"/>
      <c r="F249" s="38" t="s">
        <v>829</v>
      </c>
      <c r="G249" s="56">
        <f t="shared" si="52"/>
        <v>289.40800000000002</v>
      </c>
      <c r="H249" s="40">
        <f t="shared" si="53"/>
        <v>217.6</v>
      </c>
      <c r="I249" s="41">
        <f t="shared" si="54"/>
        <v>147.19999999999999</v>
      </c>
      <c r="J249" s="55">
        <v>128</v>
      </c>
      <c r="K249" s="38" t="s">
        <v>4</v>
      </c>
      <c r="L249" s="38"/>
      <c r="M249" s="54">
        <f t="shared" si="56"/>
        <v>0</v>
      </c>
      <c r="N249" s="43">
        <f t="shared" si="55"/>
        <v>0</v>
      </c>
    </row>
    <row r="250" spans="1:14" ht="34.950000000000003" customHeight="1" x14ac:dyDescent="0.3">
      <c r="A250" s="38">
        <v>5</v>
      </c>
      <c r="B250" s="88" t="s">
        <v>1234</v>
      </c>
      <c r="C250" s="138"/>
      <c r="D250" s="138"/>
      <c r="E250" s="141"/>
      <c r="F250" s="38" t="s">
        <v>829</v>
      </c>
      <c r="G250" s="56">
        <f t="shared" si="52"/>
        <v>293.93</v>
      </c>
      <c r="H250" s="40">
        <f t="shared" si="53"/>
        <v>221</v>
      </c>
      <c r="I250" s="41">
        <f t="shared" si="54"/>
        <v>149.5</v>
      </c>
      <c r="J250" s="55">
        <v>130</v>
      </c>
      <c r="K250" s="38" t="s">
        <v>4</v>
      </c>
      <c r="L250" s="38"/>
      <c r="M250" s="54">
        <f t="shared" si="56"/>
        <v>0</v>
      </c>
      <c r="N250" s="43">
        <f t="shared" si="55"/>
        <v>0</v>
      </c>
    </row>
    <row r="251" spans="1:14" ht="34.950000000000003" customHeight="1" x14ac:dyDescent="0.3">
      <c r="A251" s="38">
        <v>6</v>
      </c>
      <c r="B251" s="88" t="s">
        <v>1235</v>
      </c>
      <c r="C251" s="138"/>
      <c r="D251" s="138"/>
      <c r="E251" s="141"/>
      <c r="F251" s="38" t="s">
        <v>829</v>
      </c>
      <c r="G251" s="56">
        <f t="shared" si="52"/>
        <v>298.452</v>
      </c>
      <c r="H251" s="40">
        <f t="shared" si="53"/>
        <v>224.4</v>
      </c>
      <c r="I251" s="41">
        <f t="shared" si="54"/>
        <v>151.79999999999998</v>
      </c>
      <c r="J251" s="55">
        <v>132</v>
      </c>
      <c r="K251" s="38" t="s">
        <v>4</v>
      </c>
      <c r="L251" s="38"/>
      <c r="M251" s="54">
        <f t="shared" si="56"/>
        <v>0</v>
      </c>
      <c r="N251" s="43">
        <f t="shared" si="55"/>
        <v>0</v>
      </c>
    </row>
    <row r="252" spans="1:14" ht="34.950000000000003" customHeight="1" x14ac:dyDescent="0.3">
      <c r="A252" s="38">
        <v>7</v>
      </c>
      <c r="B252" s="88" t="s">
        <v>1236</v>
      </c>
      <c r="C252" s="138"/>
      <c r="D252" s="138"/>
      <c r="E252" s="141"/>
      <c r="F252" s="38" t="s">
        <v>829</v>
      </c>
      <c r="G252" s="56">
        <f t="shared" si="52"/>
        <v>302.97399999999999</v>
      </c>
      <c r="H252" s="40">
        <f t="shared" si="53"/>
        <v>227.79999999999998</v>
      </c>
      <c r="I252" s="41">
        <f t="shared" si="54"/>
        <v>154.1</v>
      </c>
      <c r="J252" s="55">
        <v>134</v>
      </c>
      <c r="K252" s="38" t="s">
        <v>4</v>
      </c>
      <c r="L252" s="38"/>
      <c r="M252" s="54">
        <f t="shared" si="56"/>
        <v>0</v>
      </c>
      <c r="N252" s="43">
        <f t="shared" si="55"/>
        <v>0</v>
      </c>
    </row>
    <row r="253" spans="1:14" ht="34.950000000000003" customHeight="1" x14ac:dyDescent="0.3">
      <c r="A253" s="38">
        <v>8</v>
      </c>
      <c r="B253" s="88" t="s">
        <v>1237</v>
      </c>
      <c r="C253" s="138"/>
      <c r="D253" s="138"/>
      <c r="E253" s="141"/>
      <c r="F253" s="38" t="s">
        <v>829</v>
      </c>
      <c r="G253" s="56">
        <f t="shared" si="52"/>
        <v>307.49599999999998</v>
      </c>
      <c r="H253" s="40">
        <f t="shared" si="53"/>
        <v>231.2</v>
      </c>
      <c r="I253" s="41">
        <f t="shared" si="54"/>
        <v>156.39999999999998</v>
      </c>
      <c r="J253" s="55">
        <v>136</v>
      </c>
      <c r="K253" s="38" t="s">
        <v>4</v>
      </c>
      <c r="L253" s="38"/>
      <c r="M253" s="54">
        <f t="shared" si="56"/>
        <v>0</v>
      </c>
      <c r="N253" s="43">
        <f t="shared" si="55"/>
        <v>0</v>
      </c>
    </row>
    <row r="254" spans="1:14" ht="34.950000000000003" customHeight="1" x14ac:dyDescent="0.3">
      <c r="A254" s="38">
        <v>9</v>
      </c>
      <c r="B254" s="88" t="s">
        <v>1238</v>
      </c>
      <c r="C254" s="138"/>
      <c r="D254" s="138"/>
      <c r="E254" s="141"/>
      <c r="F254" s="38" t="s">
        <v>829</v>
      </c>
      <c r="G254" s="56">
        <f t="shared" si="52"/>
        <v>312.01800000000003</v>
      </c>
      <c r="H254" s="40">
        <f t="shared" si="53"/>
        <v>234.6</v>
      </c>
      <c r="I254" s="41">
        <f t="shared" si="54"/>
        <v>158.69999999999999</v>
      </c>
      <c r="J254" s="55">
        <v>138</v>
      </c>
      <c r="K254" s="38" t="s">
        <v>4</v>
      </c>
      <c r="L254" s="38"/>
      <c r="M254" s="54">
        <f t="shared" si="56"/>
        <v>0</v>
      </c>
      <c r="N254" s="43">
        <f t="shared" si="55"/>
        <v>0</v>
      </c>
    </row>
    <row r="255" spans="1:14" ht="34.950000000000003" customHeight="1" x14ac:dyDescent="0.3">
      <c r="A255" s="38">
        <v>10</v>
      </c>
      <c r="B255" s="88" t="s">
        <v>1239</v>
      </c>
      <c r="C255" s="138"/>
      <c r="D255" s="138"/>
      <c r="E255" s="141"/>
      <c r="F255" s="38" t="s">
        <v>829</v>
      </c>
      <c r="G255" s="56">
        <f t="shared" si="52"/>
        <v>314.279</v>
      </c>
      <c r="H255" s="40">
        <f t="shared" si="53"/>
        <v>236.29999999999998</v>
      </c>
      <c r="I255" s="41">
        <f t="shared" si="54"/>
        <v>159.85</v>
      </c>
      <c r="J255" s="55">
        <v>139</v>
      </c>
      <c r="K255" s="38" t="s">
        <v>4</v>
      </c>
      <c r="L255" s="38"/>
      <c r="M255" s="54">
        <f t="shared" si="56"/>
        <v>0</v>
      </c>
      <c r="N255" s="43">
        <f t="shared" si="55"/>
        <v>0</v>
      </c>
    </row>
    <row r="256" spans="1:14" ht="34.950000000000003" customHeight="1" x14ac:dyDescent="0.3">
      <c r="A256" s="38">
        <v>11</v>
      </c>
      <c r="B256" s="88" t="s">
        <v>1240</v>
      </c>
      <c r="C256" s="138"/>
      <c r="D256" s="138"/>
      <c r="E256" s="141"/>
      <c r="F256" s="38" t="s">
        <v>829</v>
      </c>
      <c r="G256" s="56">
        <f t="shared" si="52"/>
        <v>318.80099999999999</v>
      </c>
      <c r="H256" s="40">
        <f t="shared" si="53"/>
        <v>239.7</v>
      </c>
      <c r="I256" s="41">
        <f t="shared" si="54"/>
        <v>162.14999999999998</v>
      </c>
      <c r="J256" s="55">
        <v>141</v>
      </c>
      <c r="K256" s="38" t="s">
        <v>4</v>
      </c>
      <c r="L256" s="38"/>
      <c r="M256" s="54">
        <f t="shared" si="56"/>
        <v>0</v>
      </c>
      <c r="N256" s="43">
        <f t="shared" si="55"/>
        <v>0</v>
      </c>
    </row>
    <row r="257" spans="1:14" ht="34.950000000000003" customHeight="1" x14ac:dyDescent="0.3">
      <c r="A257" s="38">
        <v>12</v>
      </c>
      <c r="B257" s="88" t="s">
        <v>1241</v>
      </c>
      <c r="C257" s="138"/>
      <c r="D257" s="138"/>
      <c r="E257" s="141"/>
      <c r="F257" s="38" t="s">
        <v>829</v>
      </c>
      <c r="G257" s="56">
        <f t="shared" si="52"/>
        <v>323.32300000000004</v>
      </c>
      <c r="H257" s="40">
        <f t="shared" si="53"/>
        <v>243.1</v>
      </c>
      <c r="I257" s="41">
        <f t="shared" si="54"/>
        <v>164.45</v>
      </c>
      <c r="J257" s="55">
        <v>143</v>
      </c>
      <c r="K257" s="38" t="s">
        <v>4</v>
      </c>
      <c r="L257" s="38"/>
      <c r="M257" s="54">
        <f t="shared" si="56"/>
        <v>0</v>
      </c>
      <c r="N257" s="43">
        <f t="shared" si="55"/>
        <v>0</v>
      </c>
    </row>
    <row r="258" spans="1:14" ht="34.950000000000003" customHeight="1" x14ac:dyDescent="0.3">
      <c r="A258" s="38">
        <v>13</v>
      </c>
      <c r="B258" s="88" t="s">
        <v>1242</v>
      </c>
      <c r="C258" s="138"/>
      <c r="D258" s="138"/>
      <c r="E258" s="141"/>
      <c r="F258" s="38" t="s">
        <v>829</v>
      </c>
      <c r="G258" s="56">
        <f t="shared" si="52"/>
        <v>327.84500000000003</v>
      </c>
      <c r="H258" s="40">
        <f t="shared" si="53"/>
        <v>246.5</v>
      </c>
      <c r="I258" s="41">
        <f t="shared" si="54"/>
        <v>166.75</v>
      </c>
      <c r="J258" s="55">
        <v>145</v>
      </c>
      <c r="K258" s="38" t="s">
        <v>4</v>
      </c>
      <c r="L258" s="38"/>
      <c r="M258" s="54">
        <f t="shared" si="56"/>
        <v>0</v>
      </c>
      <c r="N258" s="43">
        <f t="shared" si="55"/>
        <v>0</v>
      </c>
    </row>
    <row r="259" spans="1:14" ht="34.950000000000003" customHeight="1" x14ac:dyDescent="0.3">
      <c r="A259" s="38">
        <v>14</v>
      </c>
      <c r="B259" s="88" t="s">
        <v>1243</v>
      </c>
      <c r="C259" s="138"/>
      <c r="D259" s="138"/>
      <c r="E259" s="141"/>
      <c r="F259" s="38" t="s">
        <v>829</v>
      </c>
      <c r="G259" s="56">
        <f t="shared" si="52"/>
        <v>332.36700000000002</v>
      </c>
      <c r="H259" s="40">
        <f t="shared" si="53"/>
        <v>249.9</v>
      </c>
      <c r="I259" s="41">
        <f t="shared" si="54"/>
        <v>169.04999999999998</v>
      </c>
      <c r="J259" s="55">
        <v>147</v>
      </c>
      <c r="K259" s="38" t="s">
        <v>4</v>
      </c>
      <c r="L259" s="38"/>
      <c r="M259" s="54">
        <f t="shared" si="56"/>
        <v>0</v>
      </c>
      <c r="N259" s="43">
        <f t="shared" si="55"/>
        <v>0</v>
      </c>
    </row>
    <row r="260" spans="1:14" ht="34.950000000000003" customHeight="1" x14ac:dyDescent="0.3">
      <c r="A260" s="38">
        <v>15</v>
      </c>
      <c r="B260" s="88" t="s">
        <v>1244</v>
      </c>
      <c r="C260" s="138"/>
      <c r="D260" s="138"/>
      <c r="E260" s="141"/>
      <c r="F260" s="38" t="s">
        <v>829</v>
      </c>
      <c r="G260" s="56">
        <f t="shared" si="52"/>
        <v>336.88900000000001</v>
      </c>
      <c r="H260" s="40">
        <f t="shared" si="53"/>
        <v>253.29999999999998</v>
      </c>
      <c r="I260" s="41">
        <f t="shared" si="54"/>
        <v>171.35</v>
      </c>
      <c r="J260" s="55">
        <v>149</v>
      </c>
      <c r="K260" s="38" t="s">
        <v>4</v>
      </c>
      <c r="L260" s="38"/>
      <c r="M260" s="54">
        <f t="shared" si="56"/>
        <v>0</v>
      </c>
      <c r="N260" s="43">
        <f t="shared" si="55"/>
        <v>0</v>
      </c>
    </row>
    <row r="261" spans="1:14" ht="34.950000000000003" customHeight="1" x14ac:dyDescent="0.3">
      <c r="A261" s="38">
        <v>16</v>
      </c>
      <c r="B261" s="88" t="s">
        <v>1245</v>
      </c>
      <c r="C261" s="138"/>
      <c r="D261" s="138"/>
      <c r="E261" s="141"/>
      <c r="F261" s="38" t="s">
        <v>829</v>
      </c>
      <c r="G261" s="56">
        <f t="shared" si="52"/>
        <v>339.15000000000003</v>
      </c>
      <c r="H261" s="40">
        <f t="shared" si="53"/>
        <v>255</v>
      </c>
      <c r="I261" s="41">
        <f t="shared" si="54"/>
        <v>172.5</v>
      </c>
      <c r="J261" s="55">
        <v>150</v>
      </c>
      <c r="K261" s="38" t="s">
        <v>4</v>
      </c>
      <c r="L261" s="38"/>
      <c r="M261" s="54">
        <f t="shared" si="56"/>
        <v>0</v>
      </c>
      <c r="N261" s="43">
        <f>SUM(J261*L261)</f>
        <v>0</v>
      </c>
    </row>
    <row r="262" spans="1:14" ht="34.950000000000003" customHeight="1" x14ac:dyDescent="0.3">
      <c r="A262" s="38">
        <v>17</v>
      </c>
      <c r="B262" s="88" t="s">
        <v>1246</v>
      </c>
      <c r="C262" s="138"/>
      <c r="D262" s="138"/>
      <c r="E262" s="141"/>
      <c r="F262" s="38" t="s">
        <v>829</v>
      </c>
      <c r="G262" s="56">
        <f t="shared" si="52"/>
        <v>343.67199999999997</v>
      </c>
      <c r="H262" s="40">
        <f t="shared" si="53"/>
        <v>258.39999999999998</v>
      </c>
      <c r="I262" s="41">
        <f t="shared" si="54"/>
        <v>174.79999999999998</v>
      </c>
      <c r="J262" s="55">
        <v>152</v>
      </c>
      <c r="K262" s="38" t="s">
        <v>4</v>
      </c>
      <c r="L262" s="38"/>
      <c r="M262" s="54">
        <f t="shared" si="56"/>
        <v>0</v>
      </c>
      <c r="N262" s="43">
        <f t="shared" ref="N262:N265" si="57">SUM(J262*L262)</f>
        <v>0</v>
      </c>
    </row>
    <row r="263" spans="1:14" ht="34.950000000000003" customHeight="1" x14ac:dyDescent="0.3">
      <c r="A263" s="38">
        <v>18</v>
      </c>
      <c r="B263" s="88" t="s">
        <v>1247</v>
      </c>
      <c r="C263" s="138"/>
      <c r="D263" s="138"/>
      <c r="E263" s="141"/>
      <c r="F263" s="38" t="s">
        <v>829</v>
      </c>
      <c r="G263" s="56">
        <f t="shared" si="52"/>
        <v>348.19400000000002</v>
      </c>
      <c r="H263" s="40">
        <f t="shared" si="53"/>
        <v>261.8</v>
      </c>
      <c r="I263" s="41">
        <f t="shared" si="54"/>
        <v>177.1</v>
      </c>
      <c r="J263" s="55">
        <v>154</v>
      </c>
      <c r="K263" s="38" t="s">
        <v>4</v>
      </c>
      <c r="L263" s="38"/>
      <c r="M263" s="54">
        <f t="shared" si="56"/>
        <v>0</v>
      </c>
      <c r="N263" s="43">
        <f t="shared" si="57"/>
        <v>0</v>
      </c>
    </row>
    <row r="264" spans="1:14" ht="34.950000000000003" customHeight="1" x14ac:dyDescent="0.3">
      <c r="A264" s="38">
        <v>19</v>
      </c>
      <c r="B264" s="88" t="s">
        <v>1248</v>
      </c>
      <c r="C264" s="138"/>
      <c r="D264" s="138"/>
      <c r="E264" s="141"/>
      <c r="F264" s="38" t="s">
        <v>829</v>
      </c>
      <c r="G264" s="56">
        <f t="shared" si="52"/>
        <v>352.71600000000001</v>
      </c>
      <c r="H264" s="40">
        <f t="shared" si="53"/>
        <v>265.2</v>
      </c>
      <c r="I264" s="41">
        <f t="shared" si="54"/>
        <v>179.39999999999998</v>
      </c>
      <c r="J264" s="55">
        <v>156</v>
      </c>
      <c r="K264" s="38" t="s">
        <v>4</v>
      </c>
      <c r="L264" s="38"/>
      <c r="M264" s="54">
        <f t="shared" si="56"/>
        <v>0</v>
      </c>
      <c r="N264" s="43">
        <f t="shared" si="57"/>
        <v>0</v>
      </c>
    </row>
    <row r="265" spans="1:14" ht="34.950000000000003" customHeight="1" x14ac:dyDescent="0.3">
      <c r="A265" s="38">
        <v>20</v>
      </c>
      <c r="B265" s="88" t="s">
        <v>1249</v>
      </c>
      <c r="C265" s="138"/>
      <c r="D265" s="138"/>
      <c r="E265" s="141"/>
      <c r="F265" s="38" t="s">
        <v>829</v>
      </c>
      <c r="G265" s="56">
        <f t="shared" si="52"/>
        <v>357.238</v>
      </c>
      <c r="H265" s="40">
        <f t="shared" si="53"/>
        <v>268.59999999999997</v>
      </c>
      <c r="I265" s="41">
        <f t="shared" si="54"/>
        <v>181.7</v>
      </c>
      <c r="J265" s="55">
        <v>158</v>
      </c>
      <c r="K265" s="38" t="s">
        <v>4</v>
      </c>
      <c r="L265" s="38"/>
      <c r="M265" s="54">
        <f t="shared" si="56"/>
        <v>0</v>
      </c>
      <c r="N265" s="43">
        <f t="shared" si="57"/>
        <v>0</v>
      </c>
    </row>
    <row r="266" spans="1:14" ht="34.950000000000003" customHeight="1" x14ac:dyDescent="0.3">
      <c r="A266" s="38">
        <v>21</v>
      </c>
      <c r="B266" s="88" t="s">
        <v>1250</v>
      </c>
      <c r="C266" s="138"/>
      <c r="D266" s="138"/>
      <c r="E266" s="141"/>
      <c r="F266" s="38" t="s">
        <v>829</v>
      </c>
      <c r="G266" s="56">
        <f t="shared" si="52"/>
        <v>361.76</v>
      </c>
      <c r="H266" s="40">
        <f t="shared" si="53"/>
        <v>272</v>
      </c>
      <c r="I266" s="41">
        <f t="shared" si="54"/>
        <v>184</v>
      </c>
      <c r="J266" s="55">
        <v>160</v>
      </c>
      <c r="K266" s="38" t="s">
        <v>4</v>
      </c>
      <c r="L266" s="38"/>
      <c r="M266" s="54">
        <f t="shared" si="56"/>
        <v>0</v>
      </c>
      <c r="N266" s="43">
        <f>SUM(J266*L266)</f>
        <v>0</v>
      </c>
    </row>
    <row r="267" spans="1:14" ht="34.950000000000003" customHeight="1" x14ac:dyDescent="0.3">
      <c r="A267" s="38">
        <v>22</v>
      </c>
      <c r="B267" s="88" t="s">
        <v>1251</v>
      </c>
      <c r="C267" s="138"/>
      <c r="D267" s="138"/>
      <c r="E267" s="141"/>
      <c r="F267" s="38" t="s">
        <v>829</v>
      </c>
      <c r="G267" s="56">
        <f t="shared" si="52"/>
        <v>366.28199999999998</v>
      </c>
      <c r="H267" s="40">
        <f t="shared" si="53"/>
        <v>275.39999999999998</v>
      </c>
      <c r="I267" s="41">
        <f t="shared" si="54"/>
        <v>186.29999999999998</v>
      </c>
      <c r="J267" s="55">
        <v>162</v>
      </c>
      <c r="K267" s="38" t="s">
        <v>4</v>
      </c>
      <c r="L267" s="38"/>
      <c r="M267" s="54">
        <f t="shared" si="56"/>
        <v>0</v>
      </c>
      <c r="N267" s="43">
        <f>SUM(J267*L267)</f>
        <v>0</v>
      </c>
    </row>
    <row r="268" spans="1:14" ht="34.950000000000003" customHeight="1" x14ac:dyDescent="0.3">
      <c r="A268" s="38">
        <v>23</v>
      </c>
      <c r="B268" s="88" t="s">
        <v>1252</v>
      </c>
      <c r="C268" s="138"/>
      <c r="D268" s="138"/>
      <c r="E268" s="141"/>
      <c r="F268" s="38" t="s">
        <v>829</v>
      </c>
      <c r="G268" s="56">
        <f t="shared" si="52"/>
        <v>368.54299999999995</v>
      </c>
      <c r="H268" s="40">
        <f t="shared" si="53"/>
        <v>277.09999999999997</v>
      </c>
      <c r="I268" s="41">
        <f t="shared" si="54"/>
        <v>187.45</v>
      </c>
      <c r="J268" s="55">
        <v>163</v>
      </c>
      <c r="K268" s="38" t="s">
        <v>4</v>
      </c>
      <c r="L268" s="38"/>
      <c r="M268" s="54">
        <f t="shared" si="56"/>
        <v>0</v>
      </c>
      <c r="N268" s="43">
        <f>SUM(J268*L268)</f>
        <v>0</v>
      </c>
    </row>
    <row r="269" spans="1:14" ht="34.950000000000003" customHeight="1" x14ac:dyDescent="0.3">
      <c r="A269" s="38">
        <v>24</v>
      </c>
      <c r="B269" s="88" t="s">
        <v>1253</v>
      </c>
      <c r="C269" s="138"/>
      <c r="D269" s="138"/>
      <c r="E269" s="141"/>
      <c r="F269" s="38" t="s">
        <v>829</v>
      </c>
      <c r="G269" s="56">
        <f t="shared" si="52"/>
        <v>373.065</v>
      </c>
      <c r="H269" s="40">
        <f t="shared" si="53"/>
        <v>280.5</v>
      </c>
      <c r="I269" s="41">
        <f t="shared" si="54"/>
        <v>189.74999999999997</v>
      </c>
      <c r="J269" s="55">
        <v>165</v>
      </c>
      <c r="K269" s="38" t="s">
        <v>4</v>
      </c>
      <c r="L269" s="38"/>
      <c r="M269" s="54">
        <f t="shared" si="56"/>
        <v>0</v>
      </c>
      <c r="N269" s="43">
        <f>SUM(J269*L269)</f>
        <v>0</v>
      </c>
    </row>
    <row r="270" spans="1:14" ht="34.950000000000003" customHeight="1" x14ac:dyDescent="0.3">
      <c r="A270" s="38">
        <v>25</v>
      </c>
      <c r="B270" s="88" t="s">
        <v>1254</v>
      </c>
      <c r="C270" s="138"/>
      <c r="D270" s="138"/>
      <c r="E270" s="141"/>
      <c r="F270" s="38" t="s">
        <v>829</v>
      </c>
      <c r="G270" s="56">
        <f t="shared" si="52"/>
        <v>377.58699999999999</v>
      </c>
      <c r="H270" s="40">
        <f t="shared" si="53"/>
        <v>283.89999999999998</v>
      </c>
      <c r="I270" s="41">
        <f t="shared" si="54"/>
        <v>192.04999999999998</v>
      </c>
      <c r="J270" s="55">
        <v>167</v>
      </c>
      <c r="K270" s="38" t="s">
        <v>4</v>
      </c>
      <c r="L270" s="38"/>
      <c r="M270" s="54">
        <f t="shared" si="56"/>
        <v>0</v>
      </c>
      <c r="N270" s="43">
        <f t="shared" ref="N270:N274" si="58">SUM(J270*L270)</f>
        <v>0</v>
      </c>
    </row>
    <row r="271" spans="1:14" ht="34.950000000000003" customHeight="1" x14ac:dyDescent="0.3">
      <c r="A271" s="38">
        <v>26</v>
      </c>
      <c r="B271" s="88" t="s">
        <v>1255</v>
      </c>
      <c r="C271" s="138"/>
      <c r="D271" s="138"/>
      <c r="E271" s="141"/>
      <c r="F271" s="38" t="s">
        <v>829</v>
      </c>
      <c r="G271" s="56">
        <f t="shared" si="52"/>
        <v>382.10900000000004</v>
      </c>
      <c r="H271" s="40">
        <f t="shared" si="53"/>
        <v>287.3</v>
      </c>
      <c r="I271" s="41">
        <f t="shared" si="54"/>
        <v>194.35</v>
      </c>
      <c r="J271" s="55">
        <v>169</v>
      </c>
      <c r="K271" s="38" t="s">
        <v>4</v>
      </c>
      <c r="L271" s="38"/>
      <c r="M271" s="54">
        <f t="shared" si="56"/>
        <v>0</v>
      </c>
      <c r="N271" s="43">
        <f t="shared" si="58"/>
        <v>0</v>
      </c>
    </row>
    <row r="272" spans="1:14" ht="34.950000000000003" customHeight="1" x14ac:dyDescent="0.3">
      <c r="A272" s="38">
        <v>27</v>
      </c>
      <c r="B272" s="88" t="s">
        <v>1256</v>
      </c>
      <c r="C272" s="138"/>
      <c r="D272" s="138"/>
      <c r="E272" s="141"/>
      <c r="F272" s="38" t="s">
        <v>829</v>
      </c>
      <c r="G272" s="56">
        <f t="shared" si="52"/>
        <v>386.63100000000003</v>
      </c>
      <c r="H272" s="40">
        <f t="shared" si="53"/>
        <v>290.7</v>
      </c>
      <c r="I272" s="41">
        <f t="shared" si="54"/>
        <v>196.64999999999998</v>
      </c>
      <c r="J272" s="55">
        <v>171</v>
      </c>
      <c r="K272" s="38" t="s">
        <v>4</v>
      </c>
      <c r="L272" s="38"/>
      <c r="M272" s="54">
        <f t="shared" si="56"/>
        <v>0</v>
      </c>
      <c r="N272" s="43">
        <f t="shared" si="58"/>
        <v>0</v>
      </c>
    </row>
    <row r="273" spans="1:14" ht="34.950000000000003" customHeight="1" x14ac:dyDescent="0.3">
      <c r="A273" s="38">
        <v>28</v>
      </c>
      <c r="B273" s="88" t="s">
        <v>1257</v>
      </c>
      <c r="C273" s="138"/>
      <c r="D273" s="138"/>
      <c r="E273" s="141"/>
      <c r="F273" s="38" t="s">
        <v>829</v>
      </c>
      <c r="G273" s="56">
        <f t="shared" si="52"/>
        <v>391.15299999999996</v>
      </c>
      <c r="H273" s="40">
        <f t="shared" si="53"/>
        <v>294.09999999999997</v>
      </c>
      <c r="I273" s="41">
        <f t="shared" si="54"/>
        <v>198.95</v>
      </c>
      <c r="J273" s="55">
        <v>173</v>
      </c>
      <c r="K273" s="38" t="s">
        <v>4</v>
      </c>
      <c r="L273" s="38"/>
      <c r="M273" s="54">
        <f t="shared" si="56"/>
        <v>0</v>
      </c>
      <c r="N273" s="43">
        <f t="shared" si="58"/>
        <v>0</v>
      </c>
    </row>
    <row r="274" spans="1:14" ht="34.950000000000003" customHeight="1" x14ac:dyDescent="0.3">
      <c r="A274" s="38">
        <v>29</v>
      </c>
      <c r="B274" s="88" t="s">
        <v>1258</v>
      </c>
      <c r="C274" s="139"/>
      <c r="D274" s="139"/>
      <c r="E274" s="142"/>
      <c r="F274" s="38" t="s">
        <v>829</v>
      </c>
      <c r="G274" s="56">
        <f t="shared" si="52"/>
        <v>395.67500000000001</v>
      </c>
      <c r="H274" s="40">
        <f t="shared" si="53"/>
        <v>297.5</v>
      </c>
      <c r="I274" s="41">
        <f t="shared" si="54"/>
        <v>201.24999999999997</v>
      </c>
      <c r="J274" s="55">
        <v>175</v>
      </c>
      <c r="K274" s="38" t="s">
        <v>4</v>
      </c>
      <c r="L274" s="38"/>
      <c r="M274" s="54">
        <f t="shared" si="56"/>
        <v>0</v>
      </c>
      <c r="N274" s="43">
        <f t="shared" si="58"/>
        <v>0</v>
      </c>
    </row>
    <row r="275" spans="1:14" ht="19.95" customHeight="1" x14ac:dyDescent="0.3">
      <c r="A275" s="143" t="s">
        <v>984</v>
      </c>
      <c r="B275" s="144"/>
      <c r="C275" s="144"/>
      <c r="D275" s="144"/>
      <c r="E275" s="144"/>
      <c r="F275" s="144"/>
      <c r="G275" s="144"/>
      <c r="H275" s="144"/>
      <c r="I275" s="144"/>
      <c r="J275" s="144"/>
      <c r="K275" s="144"/>
      <c r="L275" s="144"/>
      <c r="M275" s="144"/>
      <c r="N275" s="145"/>
    </row>
    <row r="276" spans="1:14" ht="34.950000000000003" customHeight="1" x14ac:dyDescent="0.3">
      <c r="A276" s="38">
        <v>1</v>
      </c>
      <c r="B276" s="88" t="s">
        <v>1259</v>
      </c>
      <c r="C276" s="137" t="s">
        <v>980</v>
      </c>
      <c r="D276" s="137" t="s">
        <v>828</v>
      </c>
      <c r="E276" s="140"/>
      <c r="F276" s="38" t="s">
        <v>829</v>
      </c>
      <c r="G276" s="56">
        <f t="shared" ref="G276:G304" si="59">H276*1.33</f>
        <v>384.37</v>
      </c>
      <c r="H276" s="40">
        <f t="shared" ref="H276:H304" si="60">J276*1.7</f>
        <v>289</v>
      </c>
      <c r="I276" s="41">
        <f t="shared" ref="I276:I304" si="61">J276*1.15</f>
        <v>195.49999999999997</v>
      </c>
      <c r="J276" s="55">
        <v>170</v>
      </c>
      <c r="K276" s="38" t="s">
        <v>4</v>
      </c>
      <c r="L276" s="38"/>
      <c r="M276" s="54">
        <f>SUM(I276*L276)</f>
        <v>0</v>
      </c>
      <c r="N276" s="43">
        <f t="shared" ref="N276:N290" si="62">SUM(J276*L276)</f>
        <v>0</v>
      </c>
    </row>
    <row r="277" spans="1:14" ht="34.950000000000003" customHeight="1" x14ac:dyDescent="0.3">
      <c r="A277" s="38">
        <v>2</v>
      </c>
      <c r="B277" s="88" t="s">
        <v>1260</v>
      </c>
      <c r="C277" s="138"/>
      <c r="D277" s="138"/>
      <c r="E277" s="141"/>
      <c r="F277" s="38" t="s">
        <v>829</v>
      </c>
      <c r="G277" s="56">
        <f t="shared" si="59"/>
        <v>388.892</v>
      </c>
      <c r="H277" s="40">
        <f t="shared" si="60"/>
        <v>292.39999999999998</v>
      </c>
      <c r="I277" s="41">
        <f t="shared" si="61"/>
        <v>197.79999999999998</v>
      </c>
      <c r="J277" s="55">
        <v>172</v>
      </c>
      <c r="K277" s="38" t="s">
        <v>4</v>
      </c>
      <c r="L277" s="38"/>
      <c r="M277" s="54">
        <f t="shared" ref="M277:M304" si="63">SUM(I277*L277)</f>
        <v>0</v>
      </c>
      <c r="N277" s="43">
        <f t="shared" si="62"/>
        <v>0</v>
      </c>
    </row>
    <row r="278" spans="1:14" ht="34.950000000000003" customHeight="1" x14ac:dyDescent="0.3">
      <c r="A278" s="38">
        <v>3</v>
      </c>
      <c r="B278" s="88" t="s">
        <v>1261</v>
      </c>
      <c r="C278" s="138"/>
      <c r="D278" s="138"/>
      <c r="E278" s="141"/>
      <c r="F278" s="38" t="s">
        <v>829</v>
      </c>
      <c r="G278" s="56">
        <f t="shared" si="59"/>
        <v>393.41400000000004</v>
      </c>
      <c r="H278" s="40">
        <f t="shared" si="60"/>
        <v>295.8</v>
      </c>
      <c r="I278" s="41">
        <f t="shared" si="61"/>
        <v>200.1</v>
      </c>
      <c r="J278" s="55">
        <v>174</v>
      </c>
      <c r="K278" s="38" t="s">
        <v>4</v>
      </c>
      <c r="L278" s="38"/>
      <c r="M278" s="54">
        <f t="shared" si="63"/>
        <v>0</v>
      </c>
      <c r="N278" s="43">
        <f t="shared" si="62"/>
        <v>0</v>
      </c>
    </row>
    <row r="279" spans="1:14" ht="34.950000000000003" customHeight="1" x14ac:dyDescent="0.3">
      <c r="A279" s="38">
        <v>4</v>
      </c>
      <c r="B279" s="88" t="s">
        <v>1262</v>
      </c>
      <c r="C279" s="138"/>
      <c r="D279" s="138"/>
      <c r="E279" s="141"/>
      <c r="F279" s="38" t="s">
        <v>829</v>
      </c>
      <c r="G279" s="56">
        <f t="shared" si="59"/>
        <v>397.93599999999998</v>
      </c>
      <c r="H279" s="40">
        <f t="shared" si="60"/>
        <v>299.2</v>
      </c>
      <c r="I279" s="41">
        <f t="shared" si="61"/>
        <v>202.39999999999998</v>
      </c>
      <c r="J279" s="55">
        <v>176</v>
      </c>
      <c r="K279" s="38" t="s">
        <v>4</v>
      </c>
      <c r="L279" s="38"/>
      <c r="M279" s="54">
        <f t="shared" si="63"/>
        <v>0</v>
      </c>
      <c r="N279" s="43">
        <f t="shared" si="62"/>
        <v>0</v>
      </c>
    </row>
    <row r="280" spans="1:14" ht="34.950000000000003" customHeight="1" x14ac:dyDescent="0.3">
      <c r="A280" s="38">
        <v>5</v>
      </c>
      <c r="B280" s="88" t="s">
        <v>1263</v>
      </c>
      <c r="C280" s="138"/>
      <c r="D280" s="138"/>
      <c r="E280" s="141"/>
      <c r="F280" s="38" t="s">
        <v>829</v>
      </c>
      <c r="G280" s="56">
        <f t="shared" si="59"/>
        <v>400.197</v>
      </c>
      <c r="H280" s="40">
        <f t="shared" si="60"/>
        <v>300.89999999999998</v>
      </c>
      <c r="I280" s="41">
        <f t="shared" si="61"/>
        <v>203.54999999999998</v>
      </c>
      <c r="J280" s="55">
        <v>177</v>
      </c>
      <c r="K280" s="38" t="s">
        <v>4</v>
      </c>
      <c r="L280" s="38"/>
      <c r="M280" s="54">
        <f t="shared" si="63"/>
        <v>0</v>
      </c>
      <c r="N280" s="43">
        <f t="shared" si="62"/>
        <v>0</v>
      </c>
    </row>
    <row r="281" spans="1:14" ht="34.950000000000003" customHeight="1" x14ac:dyDescent="0.3">
      <c r="A281" s="38">
        <v>6</v>
      </c>
      <c r="B281" s="88" t="s">
        <v>1264</v>
      </c>
      <c r="C281" s="138"/>
      <c r="D281" s="138"/>
      <c r="E281" s="141"/>
      <c r="F281" s="38" t="s">
        <v>829</v>
      </c>
      <c r="G281" s="56">
        <f t="shared" si="59"/>
        <v>404.71900000000005</v>
      </c>
      <c r="H281" s="40">
        <f t="shared" si="60"/>
        <v>304.3</v>
      </c>
      <c r="I281" s="41">
        <f t="shared" si="61"/>
        <v>205.85</v>
      </c>
      <c r="J281" s="55">
        <v>179</v>
      </c>
      <c r="K281" s="38" t="s">
        <v>4</v>
      </c>
      <c r="L281" s="38"/>
      <c r="M281" s="54">
        <f t="shared" si="63"/>
        <v>0</v>
      </c>
      <c r="N281" s="43">
        <f t="shared" si="62"/>
        <v>0</v>
      </c>
    </row>
    <row r="282" spans="1:14" ht="34.950000000000003" customHeight="1" x14ac:dyDescent="0.3">
      <c r="A282" s="38">
        <v>7</v>
      </c>
      <c r="B282" s="88" t="s">
        <v>1265</v>
      </c>
      <c r="C282" s="138"/>
      <c r="D282" s="138"/>
      <c r="E282" s="141"/>
      <c r="F282" s="38" t="s">
        <v>829</v>
      </c>
      <c r="G282" s="56">
        <f t="shared" si="59"/>
        <v>409.24099999999999</v>
      </c>
      <c r="H282" s="40">
        <f t="shared" si="60"/>
        <v>307.7</v>
      </c>
      <c r="I282" s="41">
        <f t="shared" si="61"/>
        <v>208.14999999999998</v>
      </c>
      <c r="J282" s="55">
        <v>181</v>
      </c>
      <c r="K282" s="38" t="s">
        <v>4</v>
      </c>
      <c r="L282" s="38"/>
      <c r="M282" s="54">
        <f t="shared" si="63"/>
        <v>0</v>
      </c>
      <c r="N282" s="43">
        <f t="shared" si="62"/>
        <v>0</v>
      </c>
    </row>
    <row r="283" spans="1:14" ht="34.950000000000003" customHeight="1" x14ac:dyDescent="0.3">
      <c r="A283" s="38">
        <v>8</v>
      </c>
      <c r="B283" s="88" t="s">
        <v>1266</v>
      </c>
      <c r="C283" s="138"/>
      <c r="D283" s="138"/>
      <c r="E283" s="141"/>
      <c r="F283" s="38" t="s">
        <v>829</v>
      </c>
      <c r="G283" s="56">
        <f t="shared" si="59"/>
        <v>413.76299999999998</v>
      </c>
      <c r="H283" s="40">
        <f t="shared" si="60"/>
        <v>311.09999999999997</v>
      </c>
      <c r="I283" s="41">
        <f t="shared" si="61"/>
        <v>210.45</v>
      </c>
      <c r="J283" s="55">
        <v>183</v>
      </c>
      <c r="K283" s="38" t="s">
        <v>4</v>
      </c>
      <c r="L283" s="38"/>
      <c r="M283" s="54">
        <f t="shared" si="63"/>
        <v>0</v>
      </c>
      <c r="N283" s="43">
        <f t="shared" si="62"/>
        <v>0</v>
      </c>
    </row>
    <row r="284" spans="1:14" ht="34.950000000000003" customHeight="1" x14ac:dyDescent="0.3">
      <c r="A284" s="38">
        <v>9</v>
      </c>
      <c r="B284" s="88" t="s">
        <v>1267</v>
      </c>
      <c r="C284" s="138"/>
      <c r="D284" s="138"/>
      <c r="E284" s="141"/>
      <c r="F284" s="38" t="s">
        <v>829</v>
      </c>
      <c r="G284" s="56">
        <f t="shared" si="59"/>
        <v>418.28500000000003</v>
      </c>
      <c r="H284" s="40">
        <f t="shared" si="60"/>
        <v>314.5</v>
      </c>
      <c r="I284" s="41">
        <f t="shared" si="61"/>
        <v>212.74999999999997</v>
      </c>
      <c r="J284" s="55">
        <v>185</v>
      </c>
      <c r="K284" s="38" t="s">
        <v>4</v>
      </c>
      <c r="L284" s="38"/>
      <c r="M284" s="54">
        <f t="shared" si="63"/>
        <v>0</v>
      </c>
      <c r="N284" s="43">
        <f t="shared" si="62"/>
        <v>0</v>
      </c>
    </row>
    <row r="285" spans="1:14" ht="34.950000000000003" customHeight="1" x14ac:dyDescent="0.3">
      <c r="A285" s="38">
        <v>10</v>
      </c>
      <c r="B285" s="88" t="s">
        <v>1268</v>
      </c>
      <c r="C285" s="138"/>
      <c r="D285" s="138"/>
      <c r="E285" s="141"/>
      <c r="F285" s="38" t="s">
        <v>829</v>
      </c>
      <c r="G285" s="56">
        <f t="shared" si="59"/>
        <v>422.80700000000002</v>
      </c>
      <c r="H285" s="40">
        <f t="shared" si="60"/>
        <v>317.89999999999998</v>
      </c>
      <c r="I285" s="41">
        <f t="shared" si="61"/>
        <v>215.04999999999998</v>
      </c>
      <c r="J285" s="55">
        <v>187</v>
      </c>
      <c r="K285" s="38" t="s">
        <v>4</v>
      </c>
      <c r="L285" s="38"/>
      <c r="M285" s="54">
        <f t="shared" si="63"/>
        <v>0</v>
      </c>
      <c r="N285" s="43">
        <f t="shared" si="62"/>
        <v>0</v>
      </c>
    </row>
    <row r="286" spans="1:14" ht="34.950000000000003" customHeight="1" x14ac:dyDescent="0.3">
      <c r="A286" s="38">
        <v>11</v>
      </c>
      <c r="B286" s="88" t="s">
        <v>1269</v>
      </c>
      <c r="C286" s="138"/>
      <c r="D286" s="138"/>
      <c r="E286" s="141"/>
      <c r="F286" s="38" t="s">
        <v>829</v>
      </c>
      <c r="G286" s="56">
        <f t="shared" si="59"/>
        <v>425.06799999999998</v>
      </c>
      <c r="H286" s="40">
        <f t="shared" si="60"/>
        <v>319.59999999999997</v>
      </c>
      <c r="I286" s="41">
        <f t="shared" si="61"/>
        <v>216.2</v>
      </c>
      <c r="J286" s="55">
        <v>188</v>
      </c>
      <c r="K286" s="38" t="s">
        <v>4</v>
      </c>
      <c r="L286" s="38"/>
      <c r="M286" s="54">
        <f t="shared" si="63"/>
        <v>0</v>
      </c>
      <c r="N286" s="43">
        <f t="shared" si="62"/>
        <v>0</v>
      </c>
    </row>
    <row r="287" spans="1:14" ht="34.950000000000003" customHeight="1" x14ac:dyDescent="0.3">
      <c r="A287" s="38">
        <v>12</v>
      </c>
      <c r="B287" s="88" t="s">
        <v>1270</v>
      </c>
      <c r="C287" s="138"/>
      <c r="D287" s="138"/>
      <c r="E287" s="141"/>
      <c r="F287" s="38" t="s">
        <v>829</v>
      </c>
      <c r="G287" s="56">
        <f t="shared" si="59"/>
        <v>429.59000000000003</v>
      </c>
      <c r="H287" s="40">
        <f t="shared" si="60"/>
        <v>323</v>
      </c>
      <c r="I287" s="41">
        <f t="shared" si="61"/>
        <v>218.49999999999997</v>
      </c>
      <c r="J287" s="55">
        <v>190</v>
      </c>
      <c r="K287" s="38" t="s">
        <v>4</v>
      </c>
      <c r="L287" s="38"/>
      <c r="M287" s="54">
        <f t="shared" si="63"/>
        <v>0</v>
      </c>
      <c r="N287" s="43">
        <f t="shared" si="62"/>
        <v>0</v>
      </c>
    </row>
    <row r="288" spans="1:14" ht="34.950000000000003" customHeight="1" x14ac:dyDescent="0.3">
      <c r="A288" s="38">
        <v>13</v>
      </c>
      <c r="B288" s="88" t="s">
        <v>1271</v>
      </c>
      <c r="C288" s="138"/>
      <c r="D288" s="138"/>
      <c r="E288" s="141"/>
      <c r="F288" s="38" t="s">
        <v>829</v>
      </c>
      <c r="G288" s="56">
        <f t="shared" si="59"/>
        <v>434.11199999999997</v>
      </c>
      <c r="H288" s="40">
        <f t="shared" si="60"/>
        <v>326.39999999999998</v>
      </c>
      <c r="I288" s="41">
        <f t="shared" si="61"/>
        <v>220.79999999999998</v>
      </c>
      <c r="J288" s="55">
        <v>192</v>
      </c>
      <c r="K288" s="38" t="s">
        <v>4</v>
      </c>
      <c r="L288" s="38"/>
      <c r="M288" s="54">
        <f t="shared" si="63"/>
        <v>0</v>
      </c>
      <c r="N288" s="43">
        <f t="shared" si="62"/>
        <v>0</v>
      </c>
    </row>
    <row r="289" spans="1:14" ht="34.950000000000003" customHeight="1" x14ac:dyDescent="0.3">
      <c r="A289" s="38">
        <v>14</v>
      </c>
      <c r="B289" s="88" t="s">
        <v>1272</v>
      </c>
      <c r="C289" s="138"/>
      <c r="D289" s="138"/>
      <c r="E289" s="141"/>
      <c r="F289" s="38" t="s">
        <v>829</v>
      </c>
      <c r="G289" s="56">
        <f t="shared" si="59"/>
        <v>438.63400000000001</v>
      </c>
      <c r="H289" s="40">
        <f t="shared" si="60"/>
        <v>329.8</v>
      </c>
      <c r="I289" s="41">
        <f t="shared" si="61"/>
        <v>223.1</v>
      </c>
      <c r="J289" s="55">
        <v>194</v>
      </c>
      <c r="K289" s="38" t="s">
        <v>4</v>
      </c>
      <c r="L289" s="38"/>
      <c r="M289" s="54">
        <f t="shared" si="63"/>
        <v>0</v>
      </c>
      <c r="N289" s="43">
        <f t="shared" si="62"/>
        <v>0</v>
      </c>
    </row>
    <row r="290" spans="1:14" ht="34.950000000000003" customHeight="1" x14ac:dyDescent="0.3">
      <c r="A290" s="38">
        <v>15</v>
      </c>
      <c r="B290" s="88" t="s">
        <v>1273</v>
      </c>
      <c r="C290" s="138"/>
      <c r="D290" s="138"/>
      <c r="E290" s="141"/>
      <c r="F290" s="38" t="s">
        <v>829</v>
      </c>
      <c r="G290" s="56">
        <f t="shared" si="59"/>
        <v>443.15600000000001</v>
      </c>
      <c r="H290" s="40">
        <f t="shared" si="60"/>
        <v>333.2</v>
      </c>
      <c r="I290" s="41">
        <f t="shared" si="61"/>
        <v>225.39999999999998</v>
      </c>
      <c r="J290" s="55">
        <v>196</v>
      </c>
      <c r="K290" s="38" t="s">
        <v>4</v>
      </c>
      <c r="L290" s="38"/>
      <c r="M290" s="54">
        <f t="shared" si="63"/>
        <v>0</v>
      </c>
      <c r="N290" s="43">
        <f t="shared" si="62"/>
        <v>0</v>
      </c>
    </row>
    <row r="291" spans="1:14" ht="34.950000000000003" customHeight="1" x14ac:dyDescent="0.3">
      <c r="A291" s="38">
        <v>16</v>
      </c>
      <c r="B291" s="88" t="s">
        <v>1274</v>
      </c>
      <c r="C291" s="138"/>
      <c r="D291" s="138"/>
      <c r="E291" s="141"/>
      <c r="F291" s="38" t="s">
        <v>829</v>
      </c>
      <c r="G291" s="56">
        <f t="shared" si="59"/>
        <v>447.678</v>
      </c>
      <c r="H291" s="40">
        <f t="shared" si="60"/>
        <v>336.59999999999997</v>
      </c>
      <c r="I291" s="41">
        <f t="shared" si="61"/>
        <v>227.7</v>
      </c>
      <c r="J291" s="55">
        <v>198</v>
      </c>
      <c r="K291" s="38" t="s">
        <v>4</v>
      </c>
      <c r="L291" s="38"/>
      <c r="M291" s="54">
        <f t="shared" si="63"/>
        <v>0</v>
      </c>
      <c r="N291" s="43">
        <f>SUM(J291*L291)</f>
        <v>0</v>
      </c>
    </row>
    <row r="292" spans="1:14" ht="34.950000000000003" customHeight="1" x14ac:dyDescent="0.3">
      <c r="A292" s="38">
        <v>17</v>
      </c>
      <c r="B292" s="88" t="s">
        <v>1275</v>
      </c>
      <c r="C292" s="138"/>
      <c r="D292" s="138"/>
      <c r="E292" s="141"/>
      <c r="F292" s="38" t="s">
        <v>829</v>
      </c>
      <c r="G292" s="56">
        <f t="shared" si="59"/>
        <v>449.93900000000002</v>
      </c>
      <c r="H292" s="40">
        <f t="shared" si="60"/>
        <v>338.3</v>
      </c>
      <c r="I292" s="41">
        <f t="shared" si="61"/>
        <v>228.85</v>
      </c>
      <c r="J292" s="55">
        <v>199</v>
      </c>
      <c r="K292" s="38" t="s">
        <v>4</v>
      </c>
      <c r="L292" s="38"/>
      <c r="M292" s="54">
        <f t="shared" si="63"/>
        <v>0</v>
      </c>
      <c r="N292" s="43">
        <f t="shared" ref="N292:N295" si="64">SUM(J292*L292)</f>
        <v>0</v>
      </c>
    </row>
    <row r="293" spans="1:14" ht="34.950000000000003" customHeight="1" x14ac:dyDescent="0.3">
      <c r="A293" s="38">
        <v>18</v>
      </c>
      <c r="B293" s="88" t="s">
        <v>1276</v>
      </c>
      <c r="C293" s="138"/>
      <c r="D293" s="138"/>
      <c r="E293" s="141"/>
      <c r="F293" s="38" t="s">
        <v>829</v>
      </c>
      <c r="G293" s="56">
        <f t="shared" si="59"/>
        <v>454.46100000000001</v>
      </c>
      <c r="H293" s="40">
        <f t="shared" si="60"/>
        <v>341.7</v>
      </c>
      <c r="I293" s="41">
        <f t="shared" si="61"/>
        <v>231.14999999999998</v>
      </c>
      <c r="J293" s="55">
        <v>201</v>
      </c>
      <c r="K293" s="38" t="s">
        <v>4</v>
      </c>
      <c r="L293" s="38"/>
      <c r="M293" s="54">
        <f t="shared" si="63"/>
        <v>0</v>
      </c>
      <c r="N293" s="43">
        <f t="shared" si="64"/>
        <v>0</v>
      </c>
    </row>
    <row r="294" spans="1:14" ht="34.950000000000003" customHeight="1" x14ac:dyDescent="0.3">
      <c r="A294" s="38">
        <v>19</v>
      </c>
      <c r="B294" s="88" t="s">
        <v>1277</v>
      </c>
      <c r="C294" s="138"/>
      <c r="D294" s="138"/>
      <c r="E294" s="141"/>
      <c r="F294" s="38" t="s">
        <v>829</v>
      </c>
      <c r="G294" s="56">
        <f t="shared" si="59"/>
        <v>458.983</v>
      </c>
      <c r="H294" s="40">
        <f t="shared" si="60"/>
        <v>345.09999999999997</v>
      </c>
      <c r="I294" s="41">
        <f t="shared" si="61"/>
        <v>233.45</v>
      </c>
      <c r="J294" s="55">
        <v>203</v>
      </c>
      <c r="K294" s="38" t="s">
        <v>4</v>
      </c>
      <c r="L294" s="38"/>
      <c r="M294" s="54">
        <f t="shared" si="63"/>
        <v>0</v>
      </c>
      <c r="N294" s="43">
        <f t="shared" si="64"/>
        <v>0</v>
      </c>
    </row>
    <row r="295" spans="1:14" ht="34.950000000000003" customHeight="1" x14ac:dyDescent="0.3">
      <c r="A295" s="38">
        <v>20</v>
      </c>
      <c r="B295" s="88" t="s">
        <v>1278</v>
      </c>
      <c r="C295" s="138"/>
      <c r="D295" s="138"/>
      <c r="E295" s="141"/>
      <c r="F295" s="38" t="s">
        <v>829</v>
      </c>
      <c r="G295" s="56">
        <f t="shared" si="59"/>
        <v>463.50500000000005</v>
      </c>
      <c r="H295" s="40">
        <f t="shared" si="60"/>
        <v>348.5</v>
      </c>
      <c r="I295" s="41">
        <f t="shared" si="61"/>
        <v>235.74999999999997</v>
      </c>
      <c r="J295" s="55">
        <v>205</v>
      </c>
      <c r="K295" s="38" t="s">
        <v>4</v>
      </c>
      <c r="L295" s="38"/>
      <c r="M295" s="54">
        <f t="shared" si="63"/>
        <v>0</v>
      </c>
      <c r="N295" s="43">
        <f t="shared" si="64"/>
        <v>0</v>
      </c>
    </row>
    <row r="296" spans="1:14" ht="34.950000000000003" customHeight="1" x14ac:dyDescent="0.3">
      <c r="A296" s="38">
        <v>21</v>
      </c>
      <c r="B296" s="88" t="s">
        <v>1279</v>
      </c>
      <c r="C296" s="138"/>
      <c r="D296" s="138"/>
      <c r="E296" s="141"/>
      <c r="F296" s="38" t="s">
        <v>829</v>
      </c>
      <c r="G296" s="56">
        <f t="shared" si="59"/>
        <v>468.02699999999999</v>
      </c>
      <c r="H296" s="40">
        <f t="shared" si="60"/>
        <v>351.9</v>
      </c>
      <c r="I296" s="41">
        <f t="shared" si="61"/>
        <v>238.04999999999998</v>
      </c>
      <c r="J296" s="55">
        <v>207</v>
      </c>
      <c r="K296" s="38" t="s">
        <v>4</v>
      </c>
      <c r="L296" s="38"/>
      <c r="M296" s="54">
        <f t="shared" si="63"/>
        <v>0</v>
      </c>
      <c r="N296" s="43">
        <f>SUM(J296*L296)</f>
        <v>0</v>
      </c>
    </row>
    <row r="297" spans="1:14" ht="34.950000000000003" customHeight="1" x14ac:dyDescent="0.3">
      <c r="A297" s="38">
        <v>22</v>
      </c>
      <c r="B297" s="88" t="s">
        <v>1280</v>
      </c>
      <c r="C297" s="138"/>
      <c r="D297" s="138"/>
      <c r="E297" s="141"/>
      <c r="F297" s="38" t="s">
        <v>829</v>
      </c>
      <c r="G297" s="56">
        <f t="shared" si="59"/>
        <v>472.54900000000004</v>
      </c>
      <c r="H297" s="40">
        <f t="shared" si="60"/>
        <v>355.3</v>
      </c>
      <c r="I297" s="41">
        <f t="shared" si="61"/>
        <v>240.35</v>
      </c>
      <c r="J297" s="55">
        <v>209</v>
      </c>
      <c r="K297" s="38" t="s">
        <v>4</v>
      </c>
      <c r="L297" s="38"/>
      <c r="M297" s="54">
        <f t="shared" si="63"/>
        <v>0</v>
      </c>
      <c r="N297" s="43">
        <f>SUM(J297*L297)</f>
        <v>0</v>
      </c>
    </row>
    <row r="298" spans="1:14" ht="34.950000000000003" customHeight="1" x14ac:dyDescent="0.3">
      <c r="A298" s="38">
        <v>23</v>
      </c>
      <c r="B298" s="88" t="s">
        <v>1281</v>
      </c>
      <c r="C298" s="138"/>
      <c r="D298" s="138"/>
      <c r="E298" s="141"/>
      <c r="F298" s="38" t="s">
        <v>829</v>
      </c>
      <c r="G298" s="56">
        <f t="shared" si="59"/>
        <v>474.81</v>
      </c>
      <c r="H298" s="40">
        <f t="shared" si="60"/>
        <v>357</v>
      </c>
      <c r="I298" s="41">
        <f t="shared" si="61"/>
        <v>241.49999999999997</v>
      </c>
      <c r="J298" s="55">
        <v>210</v>
      </c>
      <c r="K298" s="38" t="s">
        <v>4</v>
      </c>
      <c r="L298" s="38"/>
      <c r="M298" s="54">
        <f t="shared" si="63"/>
        <v>0</v>
      </c>
      <c r="N298" s="43">
        <f>SUM(J298*L298)</f>
        <v>0</v>
      </c>
    </row>
    <row r="299" spans="1:14" ht="34.950000000000003" customHeight="1" x14ac:dyDescent="0.3">
      <c r="A299" s="38">
        <v>24</v>
      </c>
      <c r="B299" s="88" t="s">
        <v>1282</v>
      </c>
      <c r="C299" s="138"/>
      <c r="D299" s="138"/>
      <c r="E299" s="141"/>
      <c r="F299" s="38" t="s">
        <v>829</v>
      </c>
      <c r="G299" s="56">
        <f t="shared" si="59"/>
        <v>479.33199999999999</v>
      </c>
      <c r="H299" s="40">
        <f t="shared" si="60"/>
        <v>360.4</v>
      </c>
      <c r="I299" s="41">
        <f t="shared" si="61"/>
        <v>243.79999999999998</v>
      </c>
      <c r="J299" s="55">
        <v>212</v>
      </c>
      <c r="K299" s="38" t="s">
        <v>4</v>
      </c>
      <c r="L299" s="38"/>
      <c r="M299" s="54">
        <f t="shared" si="63"/>
        <v>0</v>
      </c>
      <c r="N299" s="43">
        <f>SUM(J299*L299)</f>
        <v>0</v>
      </c>
    </row>
    <row r="300" spans="1:14" ht="34.950000000000003" customHeight="1" x14ac:dyDescent="0.3">
      <c r="A300" s="38">
        <v>25</v>
      </c>
      <c r="B300" s="88" t="s">
        <v>1283</v>
      </c>
      <c r="C300" s="138"/>
      <c r="D300" s="138"/>
      <c r="E300" s="141"/>
      <c r="F300" s="38" t="s">
        <v>829</v>
      </c>
      <c r="G300" s="56">
        <f t="shared" si="59"/>
        <v>483.85400000000004</v>
      </c>
      <c r="H300" s="40">
        <f t="shared" si="60"/>
        <v>363.8</v>
      </c>
      <c r="I300" s="41">
        <f t="shared" si="61"/>
        <v>246.1</v>
      </c>
      <c r="J300" s="55">
        <v>214</v>
      </c>
      <c r="K300" s="38" t="s">
        <v>4</v>
      </c>
      <c r="L300" s="38"/>
      <c r="M300" s="54">
        <f t="shared" si="63"/>
        <v>0</v>
      </c>
      <c r="N300" s="43">
        <f t="shared" ref="N300:N304" si="65">SUM(J300*L300)</f>
        <v>0</v>
      </c>
    </row>
    <row r="301" spans="1:14" ht="34.950000000000003" customHeight="1" x14ac:dyDescent="0.3">
      <c r="A301" s="38">
        <v>26</v>
      </c>
      <c r="B301" s="88" t="s">
        <v>1284</v>
      </c>
      <c r="C301" s="138"/>
      <c r="D301" s="138"/>
      <c r="E301" s="141"/>
      <c r="F301" s="38" t="s">
        <v>829</v>
      </c>
      <c r="G301" s="56">
        <f t="shared" si="59"/>
        <v>488.37600000000003</v>
      </c>
      <c r="H301" s="40">
        <f t="shared" si="60"/>
        <v>367.2</v>
      </c>
      <c r="I301" s="41">
        <f t="shared" si="61"/>
        <v>248.39999999999998</v>
      </c>
      <c r="J301" s="55">
        <v>216</v>
      </c>
      <c r="K301" s="38" t="s">
        <v>4</v>
      </c>
      <c r="L301" s="38"/>
      <c r="M301" s="54">
        <f t="shared" si="63"/>
        <v>0</v>
      </c>
      <c r="N301" s="43">
        <f t="shared" si="65"/>
        <v>0</v>
      </c>
    </row>
    <row r="302" spans="1:14" ht="34.950000000000003" customHeight="1" x14ac:dyDescent="0.3">
      <c r="A302" s="38">
        <v>27</v>
      </c>
      <c r="B302" s="88" t="s">
        <v>1285</v>
      </c>
      <c r="C302" s="138"/>
      <c r="D302" s="138"/>
      <c r="E302" s="141"/>
      <c r="F302" s="38" t="s">
        <v>829</v>
      </c>
      <c r="G302" s="56">
        <f t="shared" si="59"/>
        <v>492.89799999999997</v>
      </c>
      <c r="H302" s="40">
        <f t="shared" si="60"/>
        <v>370.59999999999997</v>
      </c>
      <c r="I302" s="41">
        <f t="shared" si="61"/>
        <v>250.7</v>
      </c>
      <c r="J302" s="55">
        <v>218</v>
      </c>
      <c r="K302" s="38" t="s">
        <v>4</v>
      </c>
      <c r="L302" s="38"/>
      <c r="M302" s="54">
        <f t="shared" si="63"/>
        <v>0</v>
      </c>
      <c r="N302" s="43">
        <f t="shared" si="65"/>
        <v>0</v>
      </c>
    </row>
    <row r="303" spans="1:14" ht="34.950000000000003" customHeight="1" x14ac:dyDescent="0.3">
      <c r="A303" s="38">
        <v>28</v>
      </c>
      <c r="B303" s="88" t="s">
        <v>1286</v>
      </c>
      <c r="C303" s="138"/>
      <c r="D303" s="138"/>
      <c r="E303" s="141"/>
      <c r="F303" s="38" t="s">
        <v>829</v>
      </c>
      <c r="G303" s="56">
        <f t="shared" si="59"/>
        <v>497.42</v>
      </c>
      <c r="H303" s="40">
        <f t="shared" si="60"/>
        <v>374</v>
      </c>
      <c r="I303" s="41">
        <f t="shared" si="61"/>
        <v>252.99999999999997</v>
      </c>
      <c r="J303" s="55">
        <v>220</v>
      </c>
      <c r="K303" s="38" t="s">
        <v>4</v>
      </c>
      <c r="L303" s="38"/>
      <c r="M303" s="54">
        <f t="shared" si="63"/>
        <v>0</v>
      </c>
      <c r="N303" s="43">
        <f t="shared" si="65"/>
        <v>0</v>
      </c>
    </row>
    <row r="304" spans="1:14" ht="34.950000000000003" customHeight="1" x14ac:dyDescent="0.3">
      <c r="A304" s="38">
        <v>29</v>
      </c>
      <c r="B304" s="88" t="s">
        <v>1287</v>
      </c>
      <c r="C304" s="139"/>
      <c r="D304" s="139"/>
      <c r="E304" s="142"/>
      <c r="F304" s="38" t="s">
        <v>829</v>
      </c>
      <c r="G304" s="56">
        <f t="shared" si="59"/>
        <v>501.94200000000001</v>
      </c>
      <c r="H304" s="40">
        <f t="shared" si="60"/>
        <v>377.4</v>
      </c>
      <c r="I304" s="41">
        <f t="shared" si="61"/>
        <v>255.29999999999998</v>
      </c>
      <c r="J304" s="55">
        <v>222</v>
      </c>
      <c r="K304" s="38" t="s">
        <v>4</v>
      </c>
      <c r="L304" s="38"/>
      <c r="M304" s="54">
        <f t="shared" si="63"/>
        <v>0</v>
      </c>
      <c r="N304" s="43">
        <f t="shared" si="65"/>
        <v>0</v>
      </c>
    </row>
    <row r="305" spans="1:14" ht="19.95" customHeight="1" x14ac:dyDescent="0.3">
      <c r="A305" s="146" t="s">
        <v>985</v>
      </c>
      <c r="B305" s="146"/>
      <c r="C305" s="146"/>
      <c r="D305" s="146"/>
      <c r="E305" s="146"/>
      <c r="F305" s="146"/>
      <c r="G305" s="146"/>
      <c r="H305" s="146"/>
      <c r="I305" s="146"/>
      <c r="J305" s="146"/>
      <c r="K305" s="146"/>
      <c r="L305" s="146"/>
      <c r="M305" s="146"/>
      <c r="N305" s="146"/>
    </row>
    <row r="306" spans="1:14" ht="19.95" customHeight="1" x14ac:dyDescent="0.3">
      <c r="A306" s="143" t="s">
        <v>825</v>
      </c>
      <c r="B306" s="144"/>
      <c r="C306" s="144"/>
      <c r="D306" s="144"/>
      <c r="E306" s="144"/>
      <c r="F306" s="144"/>
      <c r="G306" s="144"/>
      <c r="H306" s="144"/>
      <c r="I306" s="144"/>
      <c r="J306" s="144"/>
      <c r="K306" s="144"/>
      <c r="L306" s="144"/>
      <c r="M306" s="144"/>
      <c r="N306" s="145"/>
    </row>
    <row r="307" spans="1:14" ht="19.95" customHeight="1" x14ac:dyDescent="0.3">
      <c r="A307" s="38">
        <v>1</v>
      </c>
      <c r="B307" s="88" t="s">
        <v>986</v>
      </c>
      <c r="C307" s="140" t="s">
        <v>987</v>
      </c>
      <c r="D307" s="140" t="s">
        <v>828</v>
      </c>
      <c r="E307" s="140"/>
      <c r="F307" s="38" t="s">
        <v>829</v>
      </c>
      <c r="G307" s="56">
        <f>H307*1.33</f>
        <v>187.66300000000001</v>
      </c>
      <c r="H307" s="40">
        <f>J307*1.7</f>
        <v>141.1</v>
      </c>
      <c r="I307" s="41">
        <f>J307*1.15</f>
        <v>95.449999999999989</v>
      </c>
      <c r="J307" s="55">
        <v>83</v>
      </c>
      <c r="K307" s="38" t="s">
        <v>4</v>
      </c>
      <c r="L307" s="38"/>
      <c r="M307" s="54">
        <f>SUM(I307*L307)</f>
        <v>0</v>
      </c>
      <c r="N307" s="43">
        <f t="shared" ref="N307:N315" si="66">SUM(J307*L307)</f>
        <v>0</v>
      </c>
    </row>
    <row r="308" spans="1:14" ht="19.95" customHeight="1" x14ac:dyDescent="0.3">
      <c r="A308" s="38">
        <v>2</v>
      </c>
      <c r="B308" s="88" t="s">
        <v>988</v>
      </c>
      <c r="C308" s="138"/>
      <c r="D308" s="138"/>
      <c r="E308" s="141"/>
      <c r="F308" s="38" t="s">
        <v>829</v>
      </c>
      <c r="G308" s="56">
        <f t="shared" ref="G308:G315" si="67">H308*1.33</f>
        <v>189.92399999999998</v>
      </c>
      <c r="H308" s="40">
        <f t="shared" ref="H308:H315" si="68">J308*1.7</f>
        <v>142.79999999999998</v>
      </c>
      <c r="I308" s="41">
        <f t="shared" ref="I308:I315" si="69">J308*1.15</f>
        <v>96.6</v>
      </c>
      <c r="J308" s="55">
        <v>84</v>
      </c>
      <c r="K308" s="38" t="s">
        <v>4</v>
      </c>
      <c r="L308" s="38"/>
      <c r="M308" s="54">
        <f t="shared" ref="M308:M315" si="70">SUM(I308*L308)</f>
        <v>0</v>
      </c>
      <c r="N308" s="43">
        <f t="shared" si="66"/>
        <v>0</v>
      </c>
    </row>
    <row r="309" spans="1:14" ht="19.95" customHeight="1" x14ac:dyDescent="0.3">
      <c r="A309" s="38">
        <v>3</v>
      </c>
      <c r="B309" s="88" t="s">
        <v>989</v>
      </c>
      <c r="C309" s="138"/>
      <c r="D309" s="138"/>
      <c r="E309" s="141"/>
      <c r="F309" s="38" t="s">
        <v>829</v>
      </c>
      <c r="G309" s="56">
        <f t="shared" si="67"/>
        <v>194.446</v>
      </c>
      <c r="H309" s="40">
        <f t="shared" si="68"/>
        <v>146.19999999999999</v>
      </c>
      <c r="I309" s="41">
        <f t="shared" si="69"/>
        <v>98.899999999999991</v>
      </c>
      <c r="J309" s="55">
        <v>86</v>
      </c>
      <c r="K309" s="38" t="s">
        <v>4</v>
      </c>
      <c r="L309" s="38"/>
      <c r="M309" s="54">
        <f t="shared" si="70"/>
        <v>0</v>
      </c>
      <c r="N309" s="43">
        <f t="shared" si="66"/>
        <v>0</v>
      </c>
    </row>
    <row r="310" spans="1:14" ht="19.95" customHeight="1" x14ac:dyDescent="0.3">
      <c r="A310" s="38">
        <v>4</v>
      </c>
      <c r="B310" s="88" t="s">
        <v>990</v>
      </c>
      <c r="C310" s="138"/>
      <c r="D310" s="138"/>
      <c r="E310" s="141"/>
      <c r="F310" s="38" t="s">
        <v>829</v>
      </c>
      <c r="G310" s="56">
        <f t="shared" si="67"/>
        <v>198.96799999999999</v>
      </c>
      <c r="H310" s="40">
        <f t="shared" si="68"/>
        <v>149.6</v>
      </c>
      <c r="I310" s="41">
        <f t="shared" si="69"/>
        <v>101.19999999999999</v>
      </c>
      <c r="J310" s="55">
        <v>88</v>
      </c>
      <c r="K310" s="38" t="s">
        <v>4</v>
      </c>
      <c r="L310" s="38"/>
      <c r="M310" s="54">
        <f t="shared" si="70"/>
        <v>0</v>
      </c>
      <c r="N310" s="43">
        <f t="shared" si="66"/>
        <v>0</v>
      </c>
    </row>
    <row r="311" spans="1:14" ht="19.95" customHeight="1" x14ac:dyDescent="0.3">
      <c r="A311" s="38">
        <v>5</v>
      </c>
      <c r="B311" s="88" t="s">
        <v>991</v>
      </c>
      <c r="C311" s="138"/>
      <c r="D311" s="138"/>
      <c r="E311" s="141"/>
      <c r="F311" s="38" t="s">
        <v>829</v>
      </c>
      <c r="G311" s="56">
        <f t="shared" si="67"/>
        <v>203.49</v>
      </c>
      <c r="H311" s="40">
        <f t="shared" si="68"/>
        <v>153</v>
      </c>
      <c r="I311" s="41">
        <f t="shared" si="69"/>
        <v>103.49999999999999</v>
      </c>
      <c r="J311" s="55">
        <v>90</v>
      </c>
      <c r="K311" s="38" t="s">
        <v>4</v>
      </c>
      <c r="L311" s="38"/>
      <c r="M311" s="54">
        <f t="shared" si="70"/>
        <v>0</v>
      </c>
      <c r="N311" s="43">
        <f t="shared" si="66"/>
        <v>0</v>
      </c>
    </row>
    <row r="312" spans="1:14" ht="19.95" customHeight="1" x14ac:dyDescent="0.3">
      <c r="A312" s="38">
        <v>6</v>
      </c>
      <c r="B312" s="88" t="s">
        <v>992</v>
      </c>
      <c r="C312" s="138"/>
      <c r="D312" s="138"/>
      <c r="E312" s="141"/>
      <c r="F312" s="38" t="s">
        <v>829</v>
      </c>
      <c r="G312" s="56">
        <f t="shared" si="67"/>
        <v>208.01200000000003</v>
      </c>
      <c r="H312" s="40">
        <f t="shared" si="68"/>
        <v>156.4</v>
      </c>
      <c r="I312" s="41">
        <f t="shared" si="69"/>
        <v>105.8</v>
      </c>
      <c r="J312" s="55">
        <v>92</v>
      </c>
      <c r="K312" s="38" t="s">
        <v>4</v>
      </c>
      <c r="L312" s="38"/>
      <c r="M312" s="54">
        <f t="shared" si="70"/>
        <v>0</v>
      </c>
      <c r="N312" s="43">
        <f t="shared" si="66"/>
        <v>0</v>
      </c>
    </row>
    <row r="313" spans="1:14" ht="19.95" customHeight="1" x14ac:dyDescent="0.3">
      <c r="A313" s="38">
        <v>7</v>
      </c>
      <c r="B313" s="88" t="s">
        <v>993</v>
      </c>
      <c r="C313" s="138"/>
      <c r="D313" s="138"/>
      <c r="E313" s="141"/>
      <c r="F313" s="38" t="s">
        <v>829</v>
      </c>
      <c r="G313" s="56">
        <f t="shared" si="67"/>
        <v>212.53399999999999</v>
      </c>
      <c r="H313" s="40">
        <f t="shared" si="68"/>
        <v>159.79999999999998</v>
      </c>
      <c r="I313" s="41">
        <f t="shared" si="69"/>
        <v>108.1</v>
      </c>
      <c r="J313" s="55">
        <v>94</v>
      </c>
      <c r="K313" s="38" t="s">
        <v>4</v>
      </c>
      <c r="L313" s="38"/>
      <c r="M313" s="54">
        <f t="shared" si="70"/>
        <v>0</v>
      </c>
      <c r="N313" s="43">
        <f t="shared" si="66"/>
        <v>0</v>
      </c>
    </row>
    <row r="314" spans="1:14" ht="19.95" customHeight="1" x14ac:dyDescent="0.3">
      <c r="A314" s="38">
        <v>8</v>
      </c>
      <c r="B314" s="88" t="s">
        <v>994</v>
      </c>
      <c r="C314" s="138"/>
      <c r="D314" s="138"/>
      <c r="E314" s="141"/>
      <c r="F314" s="38" t="s">
        <v>829</v>
      </c>
      <c r="G314" s="56">
        <f t="shared" si="67"/>
        <v>214.79500000000002</v>
      </c>
      <c r="H314" s="40">
        <f t="shared" si="68"/>
        <v>161.5</v>
      </c>
      <c r="I314" s="41">
        <f t="shared" si="69"/>
        <v>109.24999999999999</v>
      </c>
      <c r="J314" s="55">
        <v>95</v>
      </c>
      <c r="K314" s="38" t="s">
        <v>4</v>
      </c>
      <c r="L314" s="38"/>
      <c r="M314" s="54">
        <f t="shared" si="70"/>
        <v>0</v>
      </c>
      <c r="N314" s="43">
        <f t="shared" si="66"/>
        <v>0</v>
      </c>
    </row>
    <row r="315" spans="1:14" ht="19.95" customHeight="1" x14ac:dyDescent="0.3">
      <c r="A315" s="38">
        <v>9</v>
      </c>
      <c r="B315" s="88" t="s">
        <v>995</v>
      </c>
      <c r="C315" s="138"/>
      <c r="D315" s="138"/>
      <c r="E315" s="141"/>
      <c r="F315" s="38" t="s">
        <v>829</v>
      </c>
      <c r="G315" s="56">
        <f t="shared" si="67"/>
        <v>219.31700000000001</v>
      </c>
      <c r="H315" s="40">
        <f t="shared" si="68"/>
        <v>164.9</v>
      </c>
      <c r="I315" s="41">
        <f t="shared" si="69"/>
        <v>111.55</v>
      </c>
      <c r="J315" s="55">
        <v>97</v>
      </c>
      <c r="K315" s="38" t="s">
        <v>4</v>
      </c>
      <c r="L315" s="38"/>
      <c r="M315" s="54">
        <f t="shared" si="70"/>
        <v>0</v>
      </c>
      <c r="N315" s="43">
        <f t="shared" si="66"/>
        <v>0</v>
      </c>
    </row>
    <row r="316" spans="1:14" ht="19.95" customHeight="1" x14ac:dyDescent="0.3">
      <c r="A316" s="143" t="s">
        <v>858</v>
      </c>
      <c r="B316" s="144"/>
      <c r="C316" s="144"/>
      <c r="D316" s="144"/>
      <c r="E316" s="144"/>
      <c r="F316" s="144"/>
      <c r="G316" s="144"/>
      <c r="H316" s="144"/>
      <c r="I316" s="144"/>
      <c r="J316" s="144"/>
      <c r="K316" s="144"/>
      <c r="L316" s="144"/>
      <c r="M316" s="144"/>
      <c r="N316" s="145"/>
    </row>
    <row r="317" spans="1:14" ht="19.95" customHeight="1" x14ac:dyDescent="0.3">
      <c r="A317" s="38">
        <v>1</v>
      </c>
      <c r="B317" s="88" t="s">
        <v>996</v>
      </c>
      <c r="C317" s="137" t="s">
        <v>997</v>
      </c>
      <c r="D317" s="137" t="s">
        <v>828</v>
      </c>
      <c r="E317" s="140"/>
      <c r="F317" s="38" t="s">
        <v>829</v>
      </c>
      <c r="G317" s="56">
        <f>H317*1.33</f>
        <v>205.751</v>
      </c>
      <c r="H317" s="40">
        <f>J317*1.7</f>
        <v>154.69999999999999</v>
      </c>
      <c r="I317" s="41">
        <f>J317*1.15</f>
        <v>104.64999999999999</v>
      </c>
      <c r="J317" s="55">
        <v>91</v>
      </c>
      <c r="K317" s="38" t="s">
        <v>4</v>
      </c>
      <c r="L317" s="38"/>
      <c r="M317" s="54">
        <f>SUM(I317*L317)</f>
        <v>0</v>
      </c>
      <c r="N317" s="43">
        <f t="shared" ref="N317:N331" si="71">SUM(J317*L317)</f>
        <v>0</v>
      </c>
    </row>
    <row r="318" spans="1:14" ht="19.95" customHeight="1" x14ac:dyDescent="0.3">
      <c r="A318" s="38">
        <v>2</v>
      </c>
      <c r="B318" s="88" t="s">
        <v>998</v>
      </c>
      <c r="C318" s="138"/>
      <c r="D318" s="138"/>
      <c r="E318" s="141"/>
      <c r="F318" s="38" t="s">
        <v>829</v>
      </c>
      <c r="G318" s="56">
        <f t="shared" ref="G318:G345" si="72">H318*1.33</f>
        <v>210.273</v>
      </c>
      <c r="H318" s="40">
        <f t="shared" ref="H318:H345" si="73">J318*1.7</f>
        <v>158.1</v>
      </c>
      <c r="I318" s="41">
        <f t="shared" ref="I318:I345" si="74">J318*1.15</f>
        <v>106.94999999999999</v>
      </c>
      <c r="J318" s="55">
        <v>93</v>
      </c>
      <c r="K318" s="38" t="s">
        <v>4</v>
      </c>
      <c r="L318" s="38"/>
      <c r="M318" s="54">
        <f t="shared" ref="M318:M345" si="75">SUM(I318*L318)</f>
        <v>0</v>
      </c>
      <c r="N318" s="43">
        <f t="shared" si="71"/>
        <v>0</v>
      </c>
    </row>
    <row r="319" spans="1:14" ht="19.95" customHeight="1" x14ac:dyDescent="0.3">
      <c r="A319" s="38">
        <v>3</v>
      </c>
      <c r="B319" s="88" t="s">
        <v>999</v>
      </c>
      <c r="C319" s="138"/>
      <c r="D319" s="138"/>
      <c r="E319" s="141"/>
      <c r="F319" s="38" t="s">
        <v>829</v>
      </c>
      <c r="G319" s="56">
        <f t="shared" si="72"/>
        <v>214.79500000000002</v>
      </c>
      <c r="H319" s="40">
        <f t="shared" si="73"/>
        <v>161.5</v>
      </c>
      <c r="I319" s="41">
        <f t="shared" si="74"/>
        <v>109.24999999999999</v>
      </c>
      <c r="J319" s="55">
        <v>95</v>
      </c>
      <c r="K319" s="38" t="s">
        <v>4</v>
      </c>
      <c r="L319" s="38"/>
      <c r="M319" s="54">
        <f t="shared" si="75"/>
        <v>0</v>
      </c>
      <c r="N319" s="43">
        <f t="shared" si="71"/>
        <v>0</v>
      </c>
    </row>
    <row r="320" spans="1:14" ht="19.95" customHeight="1" x14ac:dyDescent="0.3">
      <c r="A320" s="38">
        <v>4</v>
      </c>
      <c r="B320" s="88" t="s">
        <v>1000</v>
      </c>
      <c r="C320" s="138"/>
      <c r="D320" s="138"/>
      <c r="E320" s="141"/>
      <c r="F320" s="38" t="s">
        <v>829</v>
      </c>
      <c r="G320" s="56">
        <f t="shared" si="72"/>
        <v>219.31700000000001</v>
      </c>
      <c r="H320" s="40">
        <f t="shared" si="73"/>
        <v>164.9</v>
      </c>
      <c r="I320" s="41">
        <f t="shared" si="74"/>
        <v>111.55</v>
      </c>
      <c r="J320" s="55">
        <v>97</v>
      </c>
      <c r="K320" s="38" t="s">
        <v>4</v>
      </c>
      <c r="L320" s="38"/>
      <c r="M320" s="54">
        <f t="shared" si="75"/>
        <v>0</v>
      </c>
      <c r="N320" s="43">
        <f t="shared" si="71"/>
        <v>0</v>
      </c>
    </row>
    <row r="321" spans="1:14" ht="19.95" customHeight="1" x14ac:dyDescent="0.3">
      <c r="A321" s="38">
        <v>5</v>
      </c>
      <c r="B321" s="88" t="s">
        <v>1001</v>
      </c>
      <c r="C321" s="138"/>
      <c r="D321" s="138"/>
      <c r="E321" s="141"/>
      <c r="F321" s="38" t="s">
        <v>829</v>
      </c>
      <c r="G321" s="56">
        <f t="shared" si="72"/>
        <v>221.578</v>
      </c>
      <c r="H321" s="40">
        <f t="shared" si="73"/>
        <v>166.6</v>
      </c>
      <c r="I321" s="41">
        <f t="shared" si="74"/>
        <v>112.69999999999999</v>
      </c>
      <c r="J321" s="55">
        <v>98</v>
      </c>
      <c r="K321" s="38" t="s">
        <v>4</v>
      </c>
      <c r="L321" s="38"/>
      <c r="M321" s="54">
        <f t="shared" si="75"/>
        <v>0</v>
      </c>
      <c r="N321" s="43">
        <f t="shared" si="71"/>
        <v>0</v>
      </c>
    </row>
    <row r="322" spans="1:14" ht="19.95" customHeight="1" x14ac:dyDescent="0.3">
      <c r="A322" s="38">
        <v>6</v>
      </c>
      <c r="B322" s="88" t="s">
        <v>1002</v>
      </c>
      <c r="C322" s="138"/>
      <c r="D322" s="138"/>
      <c r="E322" s="141"/>
      <c r="F322" s="38" t="s">
        <v>829</v>
      </c>
      <c r="G322" s="56">
        <f t="shared" si="72"/>
        <v>226.10000000000002</v>
      </c>
      <c r="H322" s="40">
        <f t="shared" si="73"/>
        <v>170</v>
      </c>
      <c r="I322" s="41">
        <f t="shared" si="74"/>
        <v>114.99999999999999</v>
      </c>
      <c r="J322" s="55">
        <v>100</v>
      </c>
      <c r="K322" s="38" t="s">
        <v>4</v>
      </c>
      <c r="L322" s="38"/>
      <c r="M322" s="54">
        <f t="shared" si="75"/>
        <v>0</v>
      </c>
      <c r="N322" s="43">
        <f t="shared" si="71"/>
        <v>0</v>
      </c>
    </row>
    <row r="323" spans="1:14" ht="19.95" customHeight="1" x14ac:dyDescent="0.3">
      <c r="A323" s="38">
        <v>7</v>
      </c>
      <c r="B323" s="88" t="s">
        <v>1003</v>
      </c>
      <c r="C323" s="138"/>
      <c r="D323" s="138"/>
      <c r="E323" s="141"/>
      <c r="F323" s="38" t="s">
        <v>829</v>
      </c>
      <c r="G323" s="56">
        <f t="shared" si="72"/>
        <v>230.62200000000001</v>
      </c>
      <c r="H323" s="40">
        <f t="shared" si="73"/>
        <v>173.4</v>
      </c>
      <c r="I323" s="41">
        <f t="shared" si="74"/>
        <v>117.3</v>
      </c>
      <c r="J323" s="55">
        <v>102</v>
      </c>
      <c r="K323" s="38" t="s">
        <v>4</v>
      </c>
      <c r="L323" s="38"/>
      <c r="M323" s="54">
        <f t="shared" si="75"/>
        <v>0</v>
      </c>
      <c r="N323" s="43">
        <f t="shared" si="71"/>
        <v>0</v>
      </c>
    </row>
    <row r="324" spans="1:14" ht="19.95" customHeight="1" x14ac:dyDescent="0.3">
      <c r="A324" s="38">
        <v>8</v>
      </c>
      <c r="B324" s="88" t="s">
        <v>1004</v>
      </c>
      <c r="C324" s="138"/>
      <c r="D324" s="138"/>
      <c r="E324" s="141"/>
      <c r="F324" s="38" t="s">
        <v>829</v>
      </c>
      <c r="G324" s="56">
        <f t="shared" si="72"/>
        <v>235.14399999999998</v>
      </c>
      <c r="H324" s="40">
        <f t="shared" si="73"/>
        <v>176.79999999999998</v>
      </c>
      <c r="I324" s="41">
        <f t="shared" si="74"/>
        <v>119.6</v>
      </c>
      <c r="J324" s="55">
        <v>104</v>
      </c>
      <c r="K324" s="38" t="s">
        <v>4</v>
      </c>
      <c r="L324" s="38"/>
      <c r="M324" s="54">
        <f t="shared" si="75"/>
        <v>0</v>
      </c>
      <c r="N324" s="43">
        <f t="shared" si="71"/>
        <v>0</v>
      </c>
    </row>
    <row r="325" spans="1:14" ht="19.95" customHeight="1" x14ac:dyDescent="0.3">
      <c r="A325" s="38">
        <v>9</v>
      </c>
      <c r="B325" s="88" t="s">
        <v>1005</v>
      </c>
      <c r="C325" s="138"/>
      <c r="D325" s="138"/>
      <c r="E325" s="141"/>
      <c r="F325" s="38" t="s">
        <v>829</v>
      </c>
      <c r="G325" s="56">
        <f t="shared" si="72"/>
        <v>239.666</v>
      </c>
      <c r="H325" s="40">
        <f t="shared" si="73"/>
        <v>180.2</v>
      </c>
      <c r="I325" s="41">
        <f t="shared" si="74"/>
        <v>121.89999999999999</v>
      </c>
      <c r="J325" s="55">
        <v>106</v>
      </c>
      <c r="K325" s="38" t="s">
        <v>4</v>
      </c>
      <c r="L325" s="38"/>
      <c r="M325" s="54">
        <f t="shared" si="75"/>
        <v>0</v>
      </c>
      <c r="N325" s="43">
        <f t="shared" si="71"/>
        <v>0</v>
      </c>
    </row>
    <row r="326" spans="1:14" ht="19.95" customHeight="1" x14ac:dyDescent="0.3">
      <c r="A326" s="38">
        <v>10</v>
      </c>
      <c r="B326" s="88" t="s">
        <v>1006</v>
      </c>
      <c r="C326" s="138"/>
      <c r="D326" s="138"/>
      <c r="E326" s="141"/>
      <c r="F326" s="38" t="s">
        <v>829</v>
      </c>
      <c r="G326" s="56">
        <f t="shared" si="72"/>
        <v>244.18800000000002</v>
      </c>
      <c r="H326" s="40">
        <f t="shared" si="73"/>
        <v>183.6</v>
      </c>
      <c r="I326" s="41">
        <f t="shared" si="74"/>
        <v>124.19999999999999</v>
      </c>
      <c r="J326" s="55">
        <v>108</v>
      </c>
      <c r="K326" s="38" t="s">
        <v>4</v>
      </c>
      <c r="L326" s="38"/>
      <c r="M326" s="54">
        <f t="shared" si="75"/>
        <v>0</v>
      </c>
      <c r="N326" s="43">
        <f t="shared" si="71"/>
        <v>0</v>
      </c>
    </row>
    <row r="327" spans="1:14" ht="19.95" customHeight="1" x14ac:dyDescent="0.3">
      <c r="A327" s="38">
        <v>11</v>
      </c>
      <c r="B327" s="88" t="s">
        <v>1007</v>
      </c>
      <c r="C327" s="138"/>
      <c r="D327" s="138"/>
      <c r="E327" s="141"/>
      <c r="F327" s="38" t="s">
        <v>829</v>
      </c>
      <c r="G327" s="56">
        <f t="shared" si="72"/>
        <v>246.44899999999998</v>
      </c>
      <c r="H327" s="40">
        <f t="shared" si="73"/>
        <v>185.29999999999998</v>
      </c>
      <c r="I327" s="41">
        <f t="shared" si="74"/>
        <v>125.35</v>
      </c>
      <c r="J327" s="55">
        <v>109</v>
      </c>
      <c r="K327" s="38" t="s">
        <v>4</v>
      </c>
      <c r="L327" s="38"/>
      <c r="M327" s="54">
        <f t="shared" si="75"/>
        <v>0</v>
      </c>
      <c r="N327" s="43">
        <f t="shared" si="71"/>
        <v>0</v>
      </c>
    </row>
    <row r="328" spans="1:14" ht="19.95" customHeight="1" x14ac:dyDescent="0.3">
      <c r="A328" s="38">
        <v>12</v>
      </c>
      <c r="B328" s="88" t="s">
        <v>1008</v>
      </c>
      <c r="C328" s="138"/>
      <c r="D328" s="138"/>
      <c r="E328" s="141"/>
      <c r="F328" s="38" t="s">
        <v>829</v>
      </c>
      <c r="G328" s="56">
        <f t="shared" si="72"/>
        <v>250.971</v>
      </c>
      <c r="H328" s="40">
        <f t="shared" si="73"/>
        <v>188.7</v>
      </c>
      <c r="I328" s="41">
        <f t="shared" si="74"/>
        <v>127.64999999999999</v>
      </c>
      <c r="J328" s="55">
        <v>111</v>
      </c>
      <c r="K328" s="38" t="s">
        <v>4</v>
      </c>
      <c r="L328" s="38"/>
      <c r="M328" s="54">
        <f t="shared" si="75"/>
        <v>0</v>
      </c>
      <c r="N328" s="43">
        <f t="shared" si="71"/>
        <v>0</v>
      </c>
    </row>
    <row r="329" spans="1:14" ht="19.95" customHeight="1" x14ac:dyDescent="0.3">
      <c r="A329" s="38">
        <v>13</v>
      </c>
      <c r="B329" s="88" t="s">
        <v>1009</v>
      </c>
      <c r="C329" s="138"/>
      <c r="D329" s="138"/>
      <c r="E329" s="141"/>
      <c r="F329" s="38" t="s">
        <v>829</v>
      </c>
      <c r="G329" s="56">
        <f t="shared" si="72"/>
        <v>255.49299999999999</v>
      </c>
      <c r="H329" s="40">
        <f t="shared" si="73"/>
        <v>192.1</v>
      </c>
      <c r="I329" s="41">
        <f t="shared" si="74"/>
        <v>129.94999999999999</v>
      </c>
      <c r="J329" s="55">
        <v>113</v>
      </c>
      <c r="K329" s="38" t="s">
        <v>4</v>
      </c>
      <c r="L329" s="38"/>
      <c r="M329" s="54">
        <f t="shared" si="75"/>
        <v>0</v>
      </c>
      <c r="N329" s="43">
        <f t="shared" si="71"/>
        <v>0</v>
      </c>
    </row>
    <row r="330" spans="1:14" ht="19.95" customHeight="1" x14ac:dyDescent="0.3">
      <c r="A330" s="38">
        <v>14</v>
      </c>
      <c r="B330" s="88" t="s">
        <v>1010</v>
      </c>
      <c r="C330" s="138"/>
      <c r="D330" s="138"/>
      <c r="E330" s="141"/>
      <c r="F330" s="38" t="s">
        <v>829</v>
      </c>
      <c r="G330" s="56">
        <f t="shared" si="72"/>
        <v>260.01499999999999</v>
      </c>
      <c r="H330" s="40">
        <f t="shared" si="73"/>
        <v>195.5</v>
      </c>
      <c r="I330" s="41">
        <f t="shared" si="74"/>
        <v>132.25</v>
      </c>
      <c r="J330" s="55">
        <v>115</v>
      </c>
      <c r="K330" s="38" t="s">
        <v>4</v>
      </c>
      <c r="L330" s="38"/>
      <c r="M330" s="54">
        <f t="shared" si="75"/>
        <v>0</v>
      </c>
      <c r="N330" s="43">
        <f t="shared" si="71"/>
        <v>0</v>
      </c>
    </row>
    <row r="331" spans="1:14" ht="19.95" customHeight="1" x14ac:dyDescent="0.3">
      <c r="A331" s="38">
        <v>15</v>
      </c>
      <c r="B331" s="88" t="s">
        <v>1011</v>
      </c>
      <c r="C331" s="138"/>
      <c r="D331" s="138"/>
      <c r="E331" s="141"/>
      <c r="F331" s="38" t="s">
        <v>829</v>
      </c>
      <c r="G331" s="56">
        <f t="shared" si="72"/>
        <v>264.53700000000003</v>
      </c>
      <c r="H331" s="40">
        <f t="shared" si="73"/>
        <v>198.9</v>
      </c>
      <c r="I331" s="41">
        <f t="shared" si="74"/>
        <v>134.54999999999998</v>
      </c>
      <c r="J331" s="55">
        <v>117</v>
      </c>
      <c r="K331" s="38" t="s">
        <v>4</v>
      </c>
      <c r="L331" s="38"/>
      <c r="M331" s="54">
        <f t="shared" si="75"/>
        <v>0</v>
      </c>
      <c r="N331" s="43">
        <f t="shared" si="71"/>
        <v>0</v>
      </c>
    </row>
    <row r="332" spans="1:14" ht="19.95" customHeight="1" x14ac:dyDescent="0.3">
      <c r="A332" s="38">
        <v>16</v>
      </c>
      <c r="B332" s="88" t="s">
        <v>1012</v>
      </c>
      <c r="C332" s="138"/>
      <c r="D332" s="138"/>
      <c r="E332" s="141"/>
      <c r="F332" s="38" t="s">
        <v>829</v>
      </c>
      <c r="G332" s="56">
        <f t="shared" si="72"/>
        <v>269.05899999999997</v>
      </c>
      <c r="H332" s="40">
        <f t="shared" si="73"/>
        <v>202.29999999999998</v>
      </c>
      <c r="I332" s="41">
        <f t="shared" si="74"/>
        <v>136.85</v>
      </c>
      <c r="J332" s="55">
        <v>119</v>
      </c>
      <c r="K332" s="38" t="s">
        <v>4</v>
      </c>
      <c r="L332" s="38"/>
      <c r="M332" s="54">
        <f t="shared" si="75"/>
        <v>0</v>
      </c>
      <c r="N332" s="43">
        <f>SUM(J332*L332)</f>
        <v>0</v>
      </c>
    </row>
    <row r="333" spans="1:14" ht="19.95" customHeight="1" x14ac:dyDescent="0.3">
      <c r="A333" s="38">
        <v>17</v>
      </c>
      <c r="B333" s="88" t="s">
        <v>1013</v>
      </c>
      <c r="C333" s="138"/>
      <c r="D333" s="138"/>
      <c r="E333" s="141"/>
      <c r="F333" s="38" t="s">
        <v>829</v>
      </c>
      <c r="G333" s="56">
        <f t="shared" si="72"/>
        <v>273.58100000000002</v>
      </c>
      <c r="H333" s="40">
        <f t="shared" si="73"/>
        <v>205.7</v>
      </c>
      <c r="I333" s="41">
        <f t="shared" si="74"/>
        <v>139.14999999999998</v>
      </c>
      <c r="J333" s="55">
        <v>121</v>
      </c>
      <c r="K333" s="38" t="s">
        <v>4</v>
      </c>
      <c r="L333" s="38"/>
      <c r="M333" s="54">
        <f t="shared" si="75"/>
        <v>0</v>
      </c>
      <c r="N333" s="43">
        <f t="shared" ref="N333:N336" si="76">SUM(J333*L333)</f>
        <v>0</v>
      </c>
    </row>
    <row r="334" spans="1:14" ht="19.95" customHeight="1" x14ac:dyDescent="0.3">
      <c r="A334" s="38">
        <v>18</v>
      </c>
      <c r="B334" s="88" t="s">
        <v>1014</v>
      </c>
      <c r="C334" s="138"/>
      <c r="D334" s="138"/>
      <c r="E334" s="141"/>
      <c r="F334" s="38" t="s">
        <v>829</v>
      </c>
      <c r="G334" s="56">
        <f t="shared" si="72"/>
        <v>275.84200000000004</v>
      </c>
      <c r="H334" s="40">
        <f t="shared" si="73"/>
        <v>207.4</v>
      </c>
      <c r="I334" s="41">
        <f t="shared" si="74"/>
        <v>140.29999999999998</v>
      </c>
      <c r="J334" s="55">
        <v>122</v>
      </c>
      <c r="K334" s="38" t="s">
        <v>4</v>
      </c>
      <c r="L334" s="38"/>
      <c r="M334" s="54">
        <f t="shared" si="75"/>
        <v>0</v>
      </c>
      <c r="N334" s="43">
        <f t="shared" si="76"/>
        <v>0</v>
      </c>
    </row>
    <row r="335" spans="1:14" ht="19.95" customHeight="1" x14ac:dyDescent="0.3">
      <c r="A335" s="38">
        <v>19</v>
      </c>
      <c r="B335" s="88" t="s">
        <v>1015</v>
      </c>
      <c r="C335" s="138"/>
      <c r="D335" s="138"/>
      <c r="E335" s="141"/>
      <c r="F335" s="38" t="s">
        <v>829</v>
      </c>
      <c r="G335" s="56">
        <f t="shared" si="72"/>
        <v>280.36399999999998</v>
      </c>
      <c r="H335" s="40">
        <f t="shared" si="73"/>
        <v>210.79999999999998</v>
      </c>
      <c r="I335" s="41">
        <f t="shared" si="74"/>
        <v>142.6</v>
      </c>
      <c r="J335" s="55">
        <v>124</v>
      </c>
      <c r="K335" s="38" t="s">
        <v>4</v>
      </c>
      <c r="L335" s="38"/>
      <c r="M335" s="54">
        <f t="shared" si="75"/>
        <v>0</v>
      </c>
      <c r="N335" s="43">
        <f t="shared" si="76"/>
        <v>0</v>
      </c>
    </row>
    <row r="336" spans="1:14" ht="19.95" customHeight="1" x14ac:dyDescent="0.3">
      <c r="A336" s="38">
        <v>20</v>
      </c>
      <c r="B336" s="88" t="s">
        <v>1016</v>
      </c>
      <c r="C336" s="138"/>
      <c r="D336" s="138"/>
      <c r="E336" s="141"/>
      <c r="F336" s="38" t="s">
        <v>829</v>
      </c>
      <c r="G336" s="56">
        <f t="shared" si="72"/>
        <v>284.88600000000002</v>
      </c>
      <c r="H336" s="40">
        <f t="shared" si="73"/>
        <v>214.2</v>
      </c>
      <c r="I336" s="41">
        <f t="shared" si="74"/>
        <v>144.89999999999998</v>
      </c>
      <c r="J336" s="55">
        <v>126</v>
      </c>
      <c r="K336" s="38" t="s">
        <v>4</v>
      </c>
      <c r="L336" s="38"/>
      <c r="M336" s="54">
        <f t="shared" si="75"/>
        <v>0</v>
      </c>
      <c r="N336" s="43">
        <f t="shared" si="76"/>
        <v>0</v>
      </c>
    </row>
    <row r="337" spans="1:14" ht="19.95" customHeight="1" x14ac:dyDescent="0.3">
      <c r="A337" s="38">
        <v>21</v>
      </c>
      <c r="B337" s="88" t="s">
        <v>1017</v>
      </c>
      <c r="C337" s="138"/>
      <c r="D337" s="138"/>
      <c r="E337" s="141"/>
      <c r="F337" s="38" t="s">
        <v>829</v>
      </c>
      <c r="G337" s="56">
        <f t="shared" si="72"/>
        <v>289.40800000000002</v>
      </c>
      <c r="H337" s="40">
        <f t="shared" si="73"/>
        <v>217.6</v>
      </c>
      <c r="I337" s="41">
        <f t="shared" si="74"/>
        <v>147.19999999999999</v>
      </c>
      <c r="J337" s="55">
        <v>128</v>
      </c>
      <c r="K337" s="38" t="s">
        <v>4</v>
      </c>
      <c r="L337" s="38"/>
      <c r="M337" s="54">
        <f t="shared" si="75"/>
        <v>0</v>
      </c>
      <c r="N337" s="43">
        <f>SUM(J337*L337)</f>
        <v>0</v>
      </c>
    </row>
    <row r="338" spans="1:14" ht="19.95" customHeight="1" x14ac:dyDescent="0.3">
      <c r="A338" s="38">
        <v>22</v>
      </c>
      <c r="B338" s="88" t="s">
        <v>1018</v>
      </c>
      <c r="C338" s="138"/>
      <c r="D338" s="138"/>
      <c r="E338" s="141"/>
      <c r="F338" s="38" t="s">
        <v>829</v>
      </c>
      <c r="G338" s="56">
        <f t="shared" si="72"/>
        <v>293.93</v>
      </c>
      <c r="H338" s="40">
        <f t="shared" si="73"/>
        <v>221</v>
      </c>
      <c r="I338" s="41">
        <f t="shared" si="74"/>
        <v>149.5</v>
      </c>
      <c r="J338" s="55">
        <v>130</v>
      </c>
      <c r="K338" s="38" t="s">
        <v>4</v>
      </c>
      <c r="L338" s="38"/>
      <c r="M338" s="54">
        <f t="shared" si="75"/>
        <v>0</v>
      </c>
      <c r="N338" s="43">
        <f>SUM(J338*L338)</f>
        <v>0</v>
      </c>
    </row>
    <row r="339" spans="1:14" ht="19.95" customHeight="1" x14ac:dyDescent="0.3">
      <c r="A339" s="38">
        <v>23</v>
      </c>
      <c r="B339" s="88" t="s">
        <v>1019</v>
      </c>
      <c r="C339" s="138"/>
      <c r="D339" s="138"/>
      <c r="E339" s="141"/>
      <c r="F339" s="38" t="s">
        <v>829</v>
      </c>
      <c r="G339" s="56">
        <f t="shared" si="72"/>
        <v>298.452</v>
      </c>
      <c r="H339" s="40">
        <f t="shared" si="73"/>
        <v>224.4</v>
      </c>
      <c r="I339" s="41">
        <f t="shared" si="74"/>
        <v>151.79999999999998</v>
      </c>
      <c r="J339" s="55">
        <v>132</v>
      </c>
      <c r="K339" s="38" t="s">
        <v>4</v>
      </c>
      <c r="L339" s="38"/>
      <c r="M339" s="54">
        <f t="shared" si="75"/>
        <v>0</v>
      </c>
      <c r="N339" s="43">
        <f>SUM(J339*L339)</f>
        <v>0</v>
      </c>
    </row>
    <row r="340" spans="1:14" ht="19.95" customHeight="1" x14ac:dyDescent="0.3">
      <c r="A340" s="38">
        <v>24</v>
      </c>
      <c r="B340" s="88" t="s">
        <v>1020</v>
      </c>
      <c r="C340" s="138"/>
      <c r="D340" s="138"/>
      <c r="E340" s="141"/>
      <c r="F340" s="38" t="s">
        <v>829</v>
      </c>
      <c r="G340" s="56">
        <f t="shared" si="72"/>
        <v>300.71300000000002</v>
      </c>
      <c r="H340" s="40">
        <f t="shared" si="73"/>
        <v>226.1</v>
      </c>
      <c r="I340" s="41">
        <f t="shared" si="74"/>
        <v>152.94999999999999</v>
      </c>
      <c r="J340" s="55">
        <v>133</v>
      </c>
      <c r="K340" s="38" t="s">
        <v>4</v>
      </c>
      <c r="L340" s="38"/>
      <c r="M340" s="54">
        <f t="shared" si="75"/>
        <v>0</v>
      </c>
      <c r="N340" s="43">
        <f>SUM(J340*L340)</f>
        <v>0</v>
      </c>
    </row>
    <row r="341" spans="1:14" ht="19.95" customHeight="1" x14ac:dyDescent="0.3">
      <c r="A341" s="38">
        <v>25</v>
      </c>
      <c r="B341" s="88" t="s">
        <v>1021</v>
      </c>
      <c r="C341" s="138"/>
      <c r="D341" s="138"/>
      <c r="E341" s="141"/>
      <c r="F341" s="38" t="s">
        <v>829</v>
      </c>
      <c r="G341" s="56">
        <f t="shared" si="72"/>
        <v>305.23500000000001</v>
      </c>
      <c r="H341" s="40">
        <f t="shared" si="73"/>
        <v>229.5</v>
      </c>
      <c r="I341" s="41">
        <f t="shared" si="74"/>
        <v>155.25</v>
      </c>
      <c r="J341" s="55">
        <v>135</v>
      </c>
      <c r="K341" s="38" t="s">
        <v>4</v>
      </c>
      <c r="L341" s="38"/>
      <c r="M341" s="54">
        <f t="shared" si="75"/>
        <v>0</v>
      </c>
      <c r="N341" s="43">
        <f t="shared" ref="N341:N345" si="77">SUM(J341*L341)</f>
        <v>0</v>
      </c>
    </row>
    <row r="342" spans="1:14" ht="19.95" customHeight="1" x14ac:dyDescent="0.3">
      <c r="A342" s="38">
        <v>26</v>
      </c>
      <c r="B342" s="88" t="s">
        <v>1022</v>
      </c>
      <c r="C342" s="138"/>
      <c r="D342" s="138"/>
      <c r="E342" s="141"/>
      <c r="F342" s="38" t="s">
        <v>829</v>
      </c>
      <c r="G342" s="56">
        <f t="shared" si="72"/>
        <v>309.75700000000001</v>
      </c>
      <c r="H342" s="40">
        <f t="shared" si="73"/>
        <v>232.9</v>
      </c>
      <c r="I342" s="41">
        <f t="shared" si="74"/>
        <v>157.54999999999998</v>
      </c>
      <c r="J342" s="55">
        <v>137</v>
      </c>
      <c r="K342" s="38" t="s">
        <v>4</v>
      </c>
      <c r="L342" s="38"/>
      <c r="M342" s="54">
        <f t="shared" si="75"/>
        <v>0</v>
      </c>
      <c r="N342" s="43">
        <f t="shared" si="77"/>
        <v>0</v>
      </c>
    </row>
    <row r="343" spans="1:14" ht="19.95" customHeight="1" x14ac:dyDescent="0.3">
      <c r="A343" s="38">
        <v>27</v>
      </c>
      <c r="B343" s="88" t="s">
        <v>1023</v>
      </c>
      <c r="C343" s="138"/>
      <c r="D343" s="138"/>
      <c r="E343" s="141"/>
      <c r="F343" s="38" t="s">
        <v>829</v>
      </c>
      <c r="G343" s="56">
        <f t="shared" si="72"/>
        <v>314.279</v>
      </c>
      <c r="H343" s="40">
        <f t="shared" si="73"/>
        <v>236.29999999999998</v>
      </c>
      <c r="I343" s="41">
        <f t="shared" si="74"/>
        <v>159.85</v>
      </c>
      <c r="J343" s="55">
        <v>139</v>
      </c>
      <c r="K343" s="38" t="s">
        <v>4</v>
      </c>
      <c r="L343" s="38"/>
      <c r="M343" s="54">
        <f t="shared" si="75"/>
        <v>0</v>
      </c>
      <c r="N343" s="43">
        <f t="shared" si="77"/>
        <v>0</v>
      </c>
    </row>
    <row r="344" spans="1:14" ht="19.95" customHeight="1" x14ac:dyDescent="0.3">
      <c r="A344" s="38">
        <v>28</v>
      </c>
      <c r="B344" s="88" t="s">
        <v>1024</v>
      </c>
      <c r="C344" s="138"/>
      <c r="D344" s="138"/>
      <c r="E344" s="141"/>
      <c r="F344" s="38" t="s">
        <v>829</v>
      </c>
      <c r="G344" s="56">
        <f t="shared" si="72"/>
        <v>318.80099999999999</v>
      </c>
      <c r="H344" s="40">
        <f t="shared" si="73"/>
        <v>239.7</v>
      </c>
      <c r="I344" s="41">
        <f t="shared" si="74"/>
        <v>162.14999999999998</v>
      </c>
      <c r="J344" s="55">
        <v>141</v>
      </c>
      <c r="K344" s="38" t="s">
        <v>4</v>
      </c>
      <c r="L344" s="38"/>
      <c r="M344" s="54">
        <f t="shared" si="75"/>
        <v>0</v>
      </c>
      <c r="N344" s="43">
        <f t="shared" si="77"/>
        <v>0</v>
      </c>
    </row>
    <row r="345" spans="1:14" ht="19.95" customHeight="1" x14ac:dyDescent="0.3">
      <c r="A345" s="38">
        <v>29</v>
      </c>
      <c r="B345" s="88" t="s">
        <v>1025</v>
      </c>
      <c r="C345" s="139"/>
      <c r="D345" s="139"/>
      <c r="E345" s="142"/>
      <c r="F345" s="38" t="s">
        <v>829</v>
      </c>
      <c r="G345" s="56">
        <f t="shared" si="72"/>
        <v>323.32300000000004</v>
      </c>
      <c r="H345" s="40">
        <f t="shared" si="73"/>
        <v>243.1</v>
      </c>
      <c r="I345" s="41">
        <f t="shared" si="74"/>
        <v>164.45</v>
      </c>
      <c r="J345" s="55">
        <v>143</v>
      </c>
      <c r="K345" s="38" t="s">
        <v>4</v>
      </c>
      <c r="L345" s="38"/>
      <c r="M345" s="54">
        <f t="shared" si="75"/>
        <v>0</v>
      </c>
      <c r="N345" s="43">
        <f t="shared" si="77"/>
        <v>0</v>
      </c>
    </row>
    <row r="346" spans="1:14" ht="19.95" customHeight="1" x14ac:dyDescent="0.3">
      <c r="A346" s="143" t="s">
        <v>888</v>
      </c>
      <c r="B346" s="144"/>
      <c r="C346" s="144"/>
      <c r="D346" s="144"/>
      <c r="E346" s="144"/>
      <c r="F346" s="144"/>
      <c r="G346" s="144"/>
      <c r="H346" s="144"/>
      <c r="I346" s="144"/>
      <c r="J346" s="144"/>
      <c r="K346" s="144"/>
      <c r="L346" s="144"/>
      <c r="M346" s="144"/>
      <c r="N346" s="145"/>
    </row>
    <row r="347" spans="1:14" ht="19.95" customHeight="1" x14ac:dyDescent="0.3">
      <c r="A347" s="38">
        <v>1</v>
      </c>
      <c r="B347" s="88" t="s">
        <v>1026</v>
      </c>
      <c r="C347" s="137" t="s">
        <v>997</v>
      </c>
      <c r="D347" s="137" t="s">
        <v>828</v>
      </c>
      <c r="E347" s="140"/>
      <c r="F347" s="38" t="s">
        <v>829</v>
      </c>
      <c r="G347" s="56">
        <f>H347*1.33</f>
        <v>223.839</v>
      </c>
      <c r="H347" s="40">
        <f>J347*1.7</f>
        <v>168.29999999999998</v>
      </c>
      <c r="I347" s="41">
        <f>J347*1.15</f>
        <v>113.85</v>
      </c>
      <c r="J347" s="55">
        <v>99</v>
      </c>
      <c r="K347" s="38" t="s">
        <v>4</v>
      </c>
      <c r="L347" s="38"/>
      <c r="M347" s="54">
        <f>SUM(I347*L347)</f>
        <v>0</v>
      </c>
      <c r="N347" s="43">
        <f t="shared" ref="N347:N361" si="78">SUM(J347*L347)</f>
        <v>0</v>
      </c>
    </row>
    <row r="348" spans="1:14" ht="19.95" customHeight="1" x14ac:dyDescent="0.3">
      <c r="A348" s="38">
        <v>2</v>
      </c>
      <c r="B348" s="88" t="s">
        <v>1027</v>
      </c>
      <c r="C348" s="138"/>
      <c r="D348" s="138"/>
      <c r="E348" s="141"/>
      <c r="F348" s="38" t="s">
        <v>829</v>
      </c>
      <c r="G348" s="56">
        <f t="shared" ref="G348:G375" si="79">H348*1.33</f>
        <v>228.36099999999999</v>
      </c>
      <c r="H348" s="40">
        <f t="shared" ref="H348:H375" si="80">J348*1.7</f>
        <v>171.7</v>
      </c>
      <c r="I348" s="41">
        <f t="shared" ref="I348:I375" si="81">J348*1.15</f>
        <v>116.14999999999999</v>
      </c>
      <c r="J348" s="55">
        <v>101</v>
      </c>
      <c r="K348" s="38" t="s">
        <v>4</v>
      </c>
      <c r="L348" s="38"/>
      <c r="M348" s="54">
        <f t="shared" ref="M348:M375" si="82">SUM(I348*L348)</f>
        <v>0</v>
      </c>
      <c r="N348" s="43">
        <f t="shared" si="78"/>
        <v>0</v>
      </c>
    </row>
    <row r="349" spans="1:14" ht="19.95" customHeight="1" x14ac:dyDescent="0.3">
      <c r="A349" s="38">
        <v>3</v>
      </c>
      <c r="B349" s="88" t="s">
        <v>1028</v>
      </c>
      <c r="C349" s="138"/>
      <c r="D349" s="138"/>
      <c r="E349" s="141"/>
      <c r="F349" s="38" t="s">
        <v>829</v>
      </c>
      <c r="G349" s="56">
        <f t="shared" si="79"/>
        <v>232.88300000000001</v>
      </c>
      <c r="H349" s="40">
        <f t="shared" si="80"/>
        <v>175.1</v>
      </c>
      <c r="I349" s="41">
        <f t="shared" si="81"/>
        <v>118.44999999999999</v>
      </c>
      <c r="J349" s="55">
        <v>103</v>
      </c>
      <c r="K349" s="38" t="s">
        <v>4</v>
      </c>
      <c r="L349" s="38"/>
      <c r="M349" s="54">
        <f t="shared" si="82"/>
        <v>0</v>
      </c>
      <c r="N349" s="43">
        <f t="shared" si="78"/>
        <v>0</v>
      </c>
    </row>
    <row r="350" spans="1:14" ht="19.95" customHeight="1" x14ac:dyDescent="0.3">
      <c r="A350" s="38">
        <v>4</v>
      </c>
      <c r="B350" s="88" t="s">
        <v>1029</v>
      </c>
      <c r="C350" s="138"/>
      <c r="D350" s="138"/>
      <c r="E350" s="141"/>
      <c r="F350" s="38" t="s">
        <v>829</v>
      </c>
      <c r="G350" s="56">
        <f t="shared" si="79"/>
        <v>237.405</v>
      </c>
      <c r="H350" s="40">
        <f t="shared" si="80"/>
        <v>178.5</v>
      </c>
      <c r="I350" s="41">
        <f t="shared" si="81"/>
        <v>120.74999999999999</v>
      </c>
      <c r="J350" s="55">
        <v>105</v>
      </c>
      <c r="K350" s="38" t="s">
        <v>4</v>
      </c>
      <c r="L350" s="38"/>
      <c r="M350" s="54">
        <f t="shared" si="82"/>
        <v>0</v>
      </c>
      <c r="N350" s="43">
        <f t="shared" si="78"/>
        <v>0</v>
      </c>
    </row>
    <row r="351" spans="1:14" ht="19.95" customHeight="1" x14ac:dyDescent="0.3">
      <c r="A351" s="38">
        <v>5</v>
      </c>
      <c r="B351" s="88" t="s">
        <v>1030</v>
      </c>
      <c r="C351" s="138"/>
      <c r="D351" s="138"/>
      <c r="E351" s="141"/>
      <c r="F351" s="38" t="s">
        <v>829</v>
      </c>
      <c r="G351" s="56">
        <f t="shared" si="79"/>
        <v>239.666</v>
      </c>
      <c r="H351" s="40">
        <f t="shared" si="80"/>
        <v>180.2</v>
      </c>
      <c r="I351" s="41">
        <f t="shared" si="81"/>
        <v>121.89999999999999</v>
      </c>
      <c r="J351" s="55">
        <v>106</v>
      </c>
      <c r="K351" s="38" t="s">
        <v>4</v>
      </c>
      <c r="L351" s="38"/>
      <c r="M351" s="54">
        <f t="shared" si="82"/>
        <v>0</v>
      </c>
      <c r="N351" s="43">
        <f t="shared" si="78"/>
        <v>0</v>
      </c>
    </row>
    <row r="352" spans="1:14" ht="19.95" customHeight="1" x14ac:dyDescent="0.3">
      <c r="A352" s="38">
        <v>6</v>
      </c>
      <c r="B352" s="88" t="s">
        <v>1031</v>
      </c>
      <c r="C352" s="138"/>
      <c r="D352" s="138"/>
      <c r="E352" s="141"/>
      <c r="F352" s="38" t="s">
        <v>829</v>
      </c>
      <c r="G352" s="56">
        <f t="shared" si="79"/>
        <v>244.18800000000002</v>
      </c>
      <c r="H352" s="40">
        <f t="shared" si="80"/>
        <v>183.6</v>
      </c>
      <c r="I352" s="41">
        <f t="shared" si="81"/>
        <v>124.19999999999999</v>
      </c>
      <c r="J352" s="55">
        <v>108</v>
      </c>
      <c r="K352" s="38" t="s">
        <v>4</v>
      </c>
      <c r="L352" s="38"/>
      <c r="M352" s="54">
        <f t="shared" si="82"/>
        <v>0</v>
      </c>
      <c r="N352" s="43">
        <f t="shared" si="78"/>
        <v>0</v>
      </c>
    </row>
    <row r="353" spans="1:14" ht="19.95" customHeight="1" x14ac:dyDescent="0.3">
      <c r="A353" s="38">
        <v>7</v>
      </c>
      <c r="B353" s="88" t="s">
        <v>1032</v>
      </c>
      <c r="C353" s="138"/>
      <c r="D353" s="138"/>
      <c r="E353" s="141"/>
      <c r="F353" s="38" t="s">
        <v>829</v>
      </c>
      <c r="G353" s="56">
        <f t="shared" si="79"/>
        <v>248.71</v>
      </c>
      <c r="H353" s="40">
        <f t="shared" si="80"/>
        <v>187</v>
      </c>
      <c r="I353" s="41">
        <f t="shared" si="81"/>
        <v>126.49999999999999</v>
      </c>
      <c r="J353" s="55">
        <v>110</v>
      </c>
      <c r="K353" s="38" t="s">
        <v>4</v>
      </c>
      <c r="L353" s="38"/>
      <c r="M353" s="54">
        <f t="shared" si="82"/>
        <v>0</v>
      </c>
      <c r="N353" s="43">
        <f t="shared" si="78"/>
        <v>0</v>
      </c>
    </row>
    <row r="354" spans="1:14" ht="19.95" customHeight="1" x14ac:dyDescent="0.3">
      <c r="A354" s="38">
        <v>8</v>
      </c>
      <c r="B354" s="88" t="s">
        <v>1033</v>
      </c>
      <c r="C354" s="138"/>
      <c r="D354" s="138"/>
      <c r="E354" s="141"/>
      <c r="F354" s="38" t="s">
        <v>829</v>
      </c>
      <c r="G354" s="56">
        <f t="shared" si="79"/>
        <v>253.23200000000003</v>
      </c>
      <c r="H354" s="40">
        <f t="shared" si="80"/>
        <v>190.4</v>
      </c>
      <c r="I354" s="41">
        <f t="shared" si="81"/>
        <v>128.79999999999998</v>
      </c>
      <c r="J354" s="55">
        <v>112</v>
      </c>
      <c r="K354" s="38" t="s">
        <v>4</v>
      </c>
      <c r="L354" s="38"/>
      <c r="M354" s="54">
        <f t="shared" si="82"/>
        <v>0</v>
      </c>
      <c r="N354" s="43">
        <f t="shared" si="78"/>
        <v>0</v>
      </c>
    </row>
    <row r="355" spans="1:14" ht="19.95" customHeight="1" x14ac:dyDescent="0.3">
      <c r="A355" s="38">
        <v>9</v>
      </c>
      <c r="B355" s="88" t="s">
        <v>1034</v>
      </c>
      <c r="C355" s="138"/>
      <c r="D355" s="138"/>
      <c r="E355" s="141"/>
      <c r="F355" s="38" t="s">
        <v>829</v>
      </c>
      <c r="G355" s="56">
        <f t="shared" si="79"/>
        <v>257.75400000000002</v>
      </c>
      <c r="H355" s="40">
        <f t="shared" si="80"/>
        <v>193.79999999999998</v>
      </c>
      <c r="I355" s="41">
        <f t="shared" si="81"/>
        <v>131.1</v>
      </c>
      <c r="J355" s="55">
        <v>114</v>
      </c>
      <c r="K355" s="38" t="s">
        <v>4</v>
      </c>
      <c r="L355" s="38"/>
      <c r="M355" s="54">
        <f t="shared" si="82"/>
        <v>0</v>
      </c>
      <c r="N355" s="43">
        <f t="shared" si="78"/>
        <v>0</v>
      </c>
    </row>
    <row r="356" spans="1:14" ht="19.95" customHeight="1" x14ac:dyDescent="0.3">
      <c r="A356" s="38">
        <v>10</v>
      </c>
      <c r="B356" s="88" t="s">
        <v>1035</v>
      </c>
      <c r="C356" s="138"/>
      <c r="D356" s="138"/>
      <c r="E356" s="141"/>
      <c r="F356" s="38" t="s">
        <v>829</v>
      </c>
      <c r="G356" s="56">
        <f t="shared" si="79"/>
        <v>262.27600000000001</v>
      </c>
      <c r="H356" s="40">
        <f t="shared" si="80"/>
        <v>197.2</v>
      </c>
      <c r="I356" s="41">
        <f t="shared" si="81"/>
        <v>133.39999999999998</v>
      </c>
      <c r="J356" s="55">
        <v>116</v>
      </c>
      <c r="K356" s="38" t="s">
        <v>4</v>
      </c>
      <c r="L356" s="38"/>
      <c r="M356" s="54">
        <f t="shared" si="82"/>
        <v>0</v>
      </c>
      <c r="N356" s="43">
        <f t="shared" si="78"/>
        <v>0</v>
      </c>
    </row>
    <row r="357" spans="1:14" ht="19.95" customHeight="1" x14ac:dyDescent="0.3">
      <c r="A357" s="38">
        <v>11</v>
      </c>
      <c r="B357" s="88" t="s">
        <v>1036</v>
      </c>
      <c r="C357" s="138"/>
      <c r="D357" s="138"/>
      <c r="E357" s="141"/>
      <c r="F357" s="38" t="s">
        <v>829</v>
      </c>
      <c r="G357" s="56">
        <f t="shared" si="79"/>
        <v>264.53700000000003</v>
      </c>
      <c r="H357" s="40">
        <f t="shared" si="80"/>
        <v>198.9</v>
      </c>
      <c r="I357" s="41">
        <f t="shared" si="81"/>
        <v>134.54999999999998</v>
      </c>
      <c r="J357" s="55">
        <v>117</v>
      </c>
      <c r="K357" s="38" t="s">
        <v>4</v>
      </c>
      <c r="L357" s="38"/>
      <c r="M357" s="54">
        <f t="shared" si="82"/>
        <v>0</v>
      </c>
      <c r="N357" s="43">
        <f t="shared" si="78"/>
        <v>0</v>
      </c>
    </row>
    <row r="358" spans="1:14" ht="19.95" customHeight="1" x14ac:dyDescent="0.3">
      <c r="A358" s="38">
        <v>12</v>
      </c>
      <c r="B358" s="88" t="s">
        <v>1037</v>
      </c>
      <c r="C358" s="138"/>
      <c r="D358" s="138"/>
      <c r="E358" s="141"/>
      <c r="F358" s="38" t="s">
        <v>829</v>
      </c>
      <c r="G358" s="56">
        <f t="shared" si="79"/>
        <v>269.05899999999997</v>
      </c>
      <c r="H358" s="40">
        <f t="shared" si="80"/>
        <v>202.29999999999998</v>
      </c>
      <c r="I358" s="41">
        <f t="shared" si="81"/>
        <v>136.85</v>
      </c>
      <c r="J358" s="55">
        <v>119</v>
      </c>
      <c r="K358" s="38" t="s">
        <v>4</v>
      </c>
      <c r="L358" s="38"/>
      <c r="M358" s="54">
        <f t="shared" si="82"/>
        <v>0</v>
      </c>
      <c r="N358" s="43">
        <f t="shared" si="78"/>
        <v>0</v>
      </c>
    </row>
    <row r="359" spans="1:14" ht="19.95" customHeight="1" x14ac:dyDescent="0.3">
      <c r="A359" s="38">
        <v>13</v>
      </c>
      <c r="B359" s="88" t="s">
        <v>1038</v>
      </c>
      <c r="C359" s="138"/>
      <c r="D359" s="138"/>
      <c r="E359" s="141"/>
      <c r="F359" s="38" t="s">
        <v>829</v>
      </c>
      <c r="G359" s="56">
        <f t="shared" si="79"/>
        <v>273.58100000000002</v>
      </c>
      <c r="H359" s="40">
        <f t="shared" si="80"/>
        <v>205.7</v>
      </c>
      <c r="I359" s="41">
        <f t="shared" si="81"/>
        <v>139.14999999999998</v>
      </c>
      <c r="J359" s="55">
        <v>121</v>
      </c>
      <c r="K359" s="38" t="s">
        <v>4</v>
      </c>
      <c r="L359" s="38"/>
      <c r="M359" s="54">
        <f t="shared" si="82"/>
        <v>0</v>
      </c>
      <c r="N359" s="43">
        <f t="shared" si="78"/>
        <v>0</v>
      </c>
    </row>
    <row r="360" spans="1:14" ht="19.95" customHeight="1" x14ac:dyDescent="0.3">
      <c r="A360" s="38">
        <v>14</v>
      </c>
      <c r="B360" s="88" t="s">
        <v>1039</v>
      </c>
      <c r="C360" s="138"/>
      <c r="D360" s="138"/>
      <c r="E360" s="141"/>
      <c r="F360" s="38" t="s">
        <v>829</v>
      </c>
      <c r="G360" s="56">
        <f t="shared" si="79"/>
        <v>278.10300000000001</v>
      </c>
      <c r="H360" s="40">
        <f t="shared" si="80"/>
        <v>209.1</v>
      </c>
      <c r="I360" s="41">
        <f t="shared" si="81"/>
        <v>141.44999999999999</v>
      </c>
      <c r="J360" s="55">
        <v>123</v>
      </c>
      <c r="K360" s="38" t="s">
        <v>4</v>
      </c>
      <c r="L360" s="38"/>
      <c r="M360" s="54">
        <f t="shared" si="82"/>
        <v>0</v>
      </c>
      <c r="N360" s="43">
        <f t="shared" si="78"/>
        <v>0</v>
      </c>
    </row>
    <row r="361" spans="1:14" ht="19.95" customHeight="1" x14ac:dyDescent="0.3">
      <c r="A361" s="38">
        <v>15</v>
      </c>
      <c r="B361" s="88" t="s">
        <v>1040</v>
      </c>
      <c r="C361" s="138"/>
      <c r="D361" s="138"/>
      <c r="E361" s="141"/>
      <c r="F361" s="38" t="s">
        <v>829</v>
      </c>
      <c r="G361" s="56">
        <f t="shared" si="79"/>
        <v>282.625</v>
      </c>
      <c r="H361" s="40">
        <f t="shared" si="80"/>
        <v>212.5</v>
      </c>
      <c r="I361" s="41">
        <f t="shared" si="81"/>
        <v>143.75</v>
      </c>
      <c r="J361" s="55">
        <v>125</v>
      </c>
      <c r="K361" s="38" t="s">
        <v>4</v>
      </c>
      <c r="L361" s="38"/>
      <c r="M361" s="54">
        <f t="shared" si="82"/>
        <v>0</v>
      </c>
      <c r="N361" s="43">
        <f t="shared" si="78"/>
        <v>0</v>
      </c>
    </row>
    <row r="362" spans="1:14" ht="19.95" customHeight="1" x14ac:dyDescent="0.3">
      <c r="A362" s="38">
        <v>16</v>
      </c>
      <c r="B362" s="88" t="s">
        <v>1041</v>
      </c>
      <c r="C362" s="138"/>
      <c r="D362" s="138"/>
      <c r="E362" s="141"/>
      <c r="F362" s="38" t="s">
        <v>829</v>
      </c>
      <c r="G362" s="56">
        <f t="shared" si="79"/>
        <v>287.14700000000005</v>
      </c>
      <c r="H362" s="40">
        <f t="shared" si="80"/>
        <v>215.9</v>
      </c>
      <c r="I362" s="41">
        <f t="shared" si="81"/>
        <v>146.04999999999998</v>
      </c>
      <c r="J362" s="55">
        <v>127</v>
      </c>
      <c r="K362" s="38" t="s">
        <v>4</v>
      </c>
      <c r="L362" s="38"/>
      <c r="M362" s="54">
        <f t="shared" si="82"/>
        <v>0</v>
      </c>
      <c r="N362" s="43">
        <f>SUM(J362*L362)</f>
        <v>0</v>
      </c>
    </row>
    <row r="363" spans="1:14" ht="19.95" customHeight="1" x14ac:dyDescent="0.3">
      <c r="A363" s="38">
        <v>17</v>
      </c>
      <c r="B363" s="88" t="s">
        <v>1042</v>
      </c>
      <c r="C363" s="138"/>
      <c r="D363" s="138"/>
      <c r="E363" s="141"/>
      <c r="F363" s="38" t="s">
        <v>829</v>
      </c>
      <c r="G363" s="56">
        <f t="shared" si="79"/>
        <v>289.40800000000002</v>
      </c>
      <c r="H363" s="40">
        <f t="shared" si="80"/>
        <v>217.6</v>
      </c>
      <c r="I363" s="41">
        <f t="shared" si="81"/>
        <v>147.19999999999999</v>
      </c>
      <c r="J363" s="55">
        <v>128</v>
      </c>
      <c r="K363" s="38" t="s">
        <v>4</v>
      </c>
      <c r="L363" s="38"/>
      <c r="M363" s="54">
        <f t="shared" si="82"/>
        <v>0</v>
      </c>
      <c r="N363" s="43">
        <f t="shared" ref="N363:N366" si="83">SUM(J363*L363)</f>
        <v>0</v>
      </c>
    </row>
    <row r="364" spans="1:14" ht="19.95" customHeight="1" x14ac:dyDescent="0.3">
      <c r="A364" s="38">
        <v>18</v>
      </c>
      <c r="B364" s="88" t="s">
        <v>1043</v>
      </c>
      <c r="C364" s="138"/>
      <c r="D364" s="138"/>
      <c r="E364" s="141"/>
      <c r="F364" s="38" t="s">
        <v>829</v>
      </c>
      <c r="G364" s="56">
        <f t="shared" si="79"/>
        <v>293.93</v>
      </c>
      <c r="H364" s="40">
        <f t="shared" si="80"/>
        <v>221</v>
      </c>
      <c r="I364" s="41">
        <f t="shared" si="81"/>
        <v>149.5</v>
      </c>
      <c r="J364" s="55">
        <v>130</v>
      </c>
      <c r="K364" s="38" t="s">
        <v>4</v>
      </c>
      <c r="L364" s="38"/>
      <c r="M364" s="54">
        <f t="shared" si="82"/>
        <v>0</v>
      </c>
      <c r="N364" s="43">
        <f t="shared" si="83"/>
        <v>0</v>
      </c>
    </row>
    <row r="365" spans="1:14" ht="19.95" customHeight="1" x14ac:dyDescent="0.3">
      <c r="A365" s="38">
        <v>19</v>
      </c>
      <c r="B365" s="88" t="s">
        <v>1044</v>
      </c>
      <c r="C365" s="138"/>
      <c r="D365" s="138"/>
      <c r="E365" s="141"/>
      <c r="F365" s="38" t="s">
        <v>829</v>
      </c>
      <c r="G365" s="56">
        <f t="shared" si="79"/>
        <v>298.452</v>
      </c>
      <c r="H365" s="40">
        <f t="shared" si="80"/>
        <v>224.4</v>
      </c>
      <c r="I365" s="41">
        <f t="shared" si="81"/>
        <v>151.79999999999998</v>
      </c>
      <c r="J365" s="55">
        <v>132</v>
      </c>
      <c r="K365" s="38" t="s">
        <v>4</v>
      </c>
      <c r="L365" s="38"/>
      <c r="M365" s="54">
        <f t="shared" si="82"/>
        <v>0</v>
      </c>
      <c r="N365" s="43">
        <f t="shared" si="83"/>
        <v>0</v>
      </c>
    </row>
    <row r="366" spans="1:14" ht="19.95" customHeight="1" x14ac:dyDescent="0.3">
      <c r="A366" s="38">
        <v>20</v>
      </c>
      <c r="B366" s="88" t="s">
        <v>1045</v>
      </c>
      <c r="C366" s="138"/>
      <c r="D366" s="138"/>
      <c r="E366" s="141"/>
      <c r="F366" s="38" t="s">
        <v>829</v>
      </c>
      <c r="G366" s="56">
        <f t="shared" si="79"/>
        <v>302.97399999999999</v>
      </c>
      <c r="H366" s="40">
        <f t="shared" si="80"/>
        <v>227.79999999999998</v>
      </c>
      <c r="I366" s="41">
        <f t="shared" si="81"/>
        <v>154.1</v>
      </c>
      <c r="J366" s="55">
        <v>134</v>
      </c>
      <c r="K366" s="38" t="s">
        <v>4</v>
      </c>
      <c r="L366" s="38"/>
      <c r="M366" s="54">
        <f t="shared" si="82"/>
        <v>0</v>
      </c>
      <c r="N366" s="43">
        <f t="shared" si="83"/>
        <v>0</v>
      </c>
    </row>
    <row r="367" spans="1:14" ht="19.95" customHeight="1" x14ac:dyDescent="0.3">
      <c r="A367" s="38">
        <v>21</v>
      </c>
      <c r="B367" s="88" t="s">
        <v>1046</v>
      </c>
      <c r="C367" s="138"/>
      <c r="D367" s="138"/>
      <c r="E367" s="141"/>
      <c r="F367" s="38" t="s">
        <v>829</v>
      </c>
      <c r="G367" s="56">
        <f t="shared" si="79"/>
        <v>307.49599999999998</v>
      </c>
      <c r="H367" s="40">
        <f t="shared" si="80"/>
        <v>231.2</v>
      </c>
      <c r="I367" s="41">
        <f t="shared" si="81"/>
        <v>156.39999999999998</v>
      </c>
      <c r="J367" s="55">
        <v>136</v>
      </c>
      <c r="K367" s="38" t="s">
        <v>4</v>
      </c>
      <c r="L367" s="38"/>
      <c r="M367" s="54">
        <f t="shared" si="82"/>
        <v>0</v>
      </c>
      <c r="N367" s="43">
        <f>SUM(J367*L367)</f>
        <v>0</v>
      </c>
    </row>
    <row r="368" spans="1:14" ht="19.95" customHeight="1" x14ac:dyDescent="0.3">
      <c r="A368" s="38">
        <v>22</v>
      </c>
      <c r="B368" s="88" t="s">
        <v>1047</v>
      </c>
      <c r="C368" s="138"/>
      <c r="D368" s="138"/>
      <c r="E368" s="141"/>
      <c r="F368" s="38" t="s">
        <v>829</v>
      </c>
      <c r="G368" s="56">
        <f t="shared" si="79"/>
        <v>312.01800000000003</v>
      </c>
      <c r="H368" s="40">
        <f t="shared" si="80"/>
        <v>234.6</v>
      </c>
      <c r="I368" s="41">
        <f t="shared" si="81"/>
        <v>158.69999999999999</v>
      </c>
      <c r="J368" s="55">
        <v>138</v>
      </c>
      <c r="K368" s="38" t="s">
        <v>4</v>
      </c>
      <c r="L368" s="38"/>
      <c r="M368" s="54">
        <f t="shared" si="82"/>
        <v>0</v>
      </c>
      <c r="N368" s="43">
        <f>SUM(J368*L368)</f>
        <v>0</v>
      </c>
    </row>
    <row r="369" spans="1:14" ht="19.95" customHeight="1" x14ac:dyDescent="0.3">
      <c r="A369" s="38">
        <v>23</v>
      </c>
      <c r="B369" s="88" t="s">
        <v>1048</v>
      </c>
      <c r="C369" s="138"/>
      <c r="D369" s="138"/>
      <c r="E369" s="141"/>
      <c r="F369" s="38" t="s">
        <v>829</v>
      </c>
      <c r="G369" s="56">
        <f t="shared" si="79"/>
        <v>316.54000000000002</v>
      </c>
      <c r="H369" s="40">
        <f t="shared" si="80"/>
        <v>238</v>
      </c>
      <c r="I369" s="41">
        <f t="shared" si="81"/>
        <v>161</v>
      </c>
      <c r="J369" s="55">
        <v>140</v>
      </c>
      <c r="K369" s="38" t="s">
        <v>4</v>
      </c>
      <c r="L369" s="38"/>
      <c r="M369" s="54">
        <f t="shared" si="82"/>
        <v>0</v>
      </c>
      <c r="N369" s="43">
        <f>SUM(J369*L369)</f>
        <v>0</v>
      </c>
    </row>
    <row r="370" spans="1:14" ht="19.95" customHeight="1" x14ac:dyDescent="0.3">
      <c r="A370" s="38">
        <v>24</v>
      </c>
      <c r="B370" s="88" t="s">
        <v>1049</v>
      </c>
      <c r="C370" s="138"/>
      <c r="D370" s="138"/>
      <c r="E370" s="141"/>
      <c r="F370" s="38" t="s">
        <v>829</v>
      </c>
      <c r="G370" s="56">
        <f t="shared" si="79"/>
        <v>318.80099999999999</v>
      </c>
      <c r="H370" s="40">
        <f t="shared" si="80"/>
        <v>239.7</v>
      </c>
      <c r="I370" s="41">
        <f t="shared" si="81"/>
        <v>162.14999999999998</v>
      </c>
      <c r="J370" s="55">
        <v>141</v>
      </c>
      <c r="K370" s="38" t="s">
        <v>4</v>
      </c>
      <c r="L370" s="38"/>
      <c r="M370" s="54">
        <f t="shared" si="82"/>
        <v>0</v>
      </c>
      <c r="N370" s="43">
        <f>SUM(J370*L370)</f>
        <v>0</v>
      </c>
    </row>
    <row r="371" spans="1:14" ht="19.95" customHeight="1" x14ac:dyDescent="0.3">
      <c r="A371" s="38">
        <v>25</v>
      </c>
      <c r="B371" s="88" t="s">
        <v>1050</v>
      </c>
      <c r="C371" s="138"/>
      <c r="D371" s="138"/>
      <c r="E371" s="141"/>
      <c r="F371" s="38" t="s">
        <v>829</v>
      </c>
      <c r="G371" s="56">
        <f t="shared" si="79"/>
        <v>323.32300000000004</v>
      </c>
      <c r="H371" s="40">
        <f t="shared" si="80"/>
        <v>243.1</v>
      </c>
      <c r="I371" s="41">
        <f t="shared" si="81"/>
        <v>164.45</v>
      </c>
      <c r="J371" s="55">
        <v>143</v>
      </c>
      <c r="K371" s="38" t="s">
        <v>4</v>
      </c>
      <c r="L371" s="38"/>
      <c r="M371" s="54">
        <f t="shared" si="82"/>
        <v>0</v>
      </c>
      <c r="N371" s="43">
        <f t="shared" ref="N371:N375" si="84">SUM(J371*L371)</f>
        <v>0</v>
      </c>
    </row>
    <row r="372" spans="1:14" ht="19.95" customHeight="1" x14ac:dyDescent="0.3">
      <c r="A372" s="38">
        <v>26</v>
      </c>
      <c r="B372" s="88" t="s">
        <v>1051</v>
      </c>
      <c r="C372" s="138"/>
      <c r="D372" s="138"/>
      <c r="E372" s="141"/>
      <c r="F372" s="38" t="s">
        <v>829</v>
      </c>
      <c r="G372" s="56">
        <f t="shared" si="79"/>
        <v>327.84500000000003</v>
      </c>
      <c r="H372" s="40">
        <f t="shared" si="80"/>
        <v>246.5</v>
      </c>
      <c r="I372" s="41">
        <f t="shared" si="81"/>
        <v>166.75</v>
      </c>
      <c r="J372" s="55">
        <v>145</v>
      </c>
      <c r="K372" s="38" t="s">
        <v>4</v>
      </c>
      <c r="L372" s="38"/>
      <c r="M372" s="54">
        <f t="shared" si="82"/>
        <v>0</v>
      </c>
      <c r="N372" s="43">
        <f t="shared" si="84"/>
        <v>0</v>
      </c>
    </row>
    <row r="373" spans="1:14" ht="19.95" customHeight="1" x14ac:dyDescent="0.3">
      <c r="A373" s="38">
        <v>27</v>
      </c>
      <c r="B373" s="88" t="s">
        <v>1052</v>
      </c>
      <c r="C373" s="138"/>
      <c r="D373" s="138"/>
      <c r="E373" s="141"/>
      <c r="F373" s="38" t="s">
        <v>829</v>
      </c>
      <c r="G373" s="56">
        <f t="shared" si="79"/>
        <v>332.36700000000002</v>
      </c>
      <c r="H373" s="40">
        <f t="shared" si="80"/>
        <v>249.9</v>
      </c>
      <c r="I373" s="41">
        <f t="shared" si="81"/>
        <v>169.04999999999998</v>
      </c>
      <c r="J373" s="55">
        <v>147</v>
      </c>
      <c r="K373" s="38" t="s">
        <v>4</v>
      </c>
      <c r="L373" s="38"/>
      <c r="M373" s="54">
        <f t="shared" si="82"/>
        <v>0</v>
      </c>
      <c r="N373" s="43">
        <f t="shared" si="84"/>
        <v>0</v>
      </c>
    </row>
    <row r="374" spans="1:14" ht="19.95" customHeight="1" x14ac:dyDescent="0.3">
      <c r="A374" s="38">
        <v>28</v>
      </c>
      <c r="B374" s="88" t="s">
        <v>1053</v>
      </c>
      <c r="C374" s="138"/>
      <c r="D374" s="138"/>
      <c r="E374" s="141"/>
      <c r="F374" s="38" t="s">
        <v>829</v>
      </c>
      <c r="G374" s="56">
        <f t="shared" si="79"/>
        <v>336.88900000000001</v>
      </c>
      <c r="H374" s="40">
        <f t="shared" si="80"/>
        <v>253.29999999999998</v>
      </c>
      <c r="I374" s="41">
        <f t="shared" si="81"/>
        <v>171.35</v>
      </c>
      <c r="J374" s="55">
        <v>149</v>
      </c>
      <c r="K374" s="38" t="s">
        <v>4</v>
      </c>
      <c r="L374" s="38"/>
      <c r="M374" s="54">
        <f t="shared" si="82"/>
        <v>0</v>
      </c>
      <c r="N374" s="43">
        <f t="shared" si="84"/>
        <v>0</v>
      </c>
    </row>
    <row r="375" spans="1:14" ht="19.95" customHeight="1" x14ac:dyDescent="0.3">
      <c r="A375" s="38">
        <v>29</v>
      </c>
      <c r="B375" s="88" t="s">
        <v>1054</v>
      </c>
      <c r="C375" s="139"/>
      <c r="D375" s="139"/>
      <c r="E375" s="142"/>
      <c r="F375" s="38" t="s">
        <v>829</v>
      </c>
      <c r="G375" s="56">
        <f t="shared" si="79"/>
        <v>341.411</v>
      </c>
      <c r="H375" s="40">
        <f t="shared" si="80"/>
        <v>256.7</v>
      </c>
      <c r="I375" s="41">
        <f t="shared" si="81"/>
        <v>173.64999999999998</v>
      </c>
      <c r="J375" s="55">
        <v>151</v>
      </c>
      <c r="K375" s="38" t="s">
        <v>4</v>
      </c>
      <c r="L375" s="38"/>
      <c r="M375" s="54">
        <f t="shared" si="82"/>
        <v>0</v>
      </c>
      <c r="N375" s="43">
        <f t="shared" si="84"/>
        <v>0</v>
      </c>
    </row>
    <row r="376" spans="1:14" ht="19.95" customHeight="1" x14ac:dyDescent="0.3">
      <c r="A376" s="143" t="s">
        <v>918</v>
      </c>
      <c r="B376" s="144"/>
      <c r="C376" s="144"/>
      <c r="D376" s="144"/>
      <c r="E376" s="144"/>
      <c r="F376" s="144"/>
      <c r="G376" s="144"/>
      <c r="H376" s="144"/>
      <c r="I376" s="144"/>
      <c r="J376" s="144"/>
      <c r="K376" s="144"/>
      <c r="L376" s="144"/>
      <c r="M376" s="144"/>
      <c r="N376" s="145"/>
    </row>
    <row r="377" spans="1:14" ht="19.95" customHeight="1" x14ac:dyDescent="0.3">
      <c r="A377" s="38">
        <v>1</v>
      </c>
      <c r="B377" s="88" t="s">
        <v>1055</v>
      </c>
      <c r="C377" s="137" t="s">
        <v>997</v>
      </c>
      <c r="D377" s="137" t="s">
        <v>828</v>
      </c>
      <c r="E377" s="140"/>
      <c r="F377" s="38" t="s">
        <v>829</v>
      </c>
      <c r="G377" s="56">
        <f t="shared" ref="G377:G405" si="85">H377*1.33</f>
        <v>262.27600000000001</v>
      </c>
      <c r="H377" s="40">
        <f t="shared" ref="H377:H405" si="86">J377*1.7</f>
        <v>197.2</v>
      </c>
      <c r="I377" s="41">
        <f t="shared" ref="I377:I405" si="87">J377*1.15</f>
        <v>133.39999999999998</v>
      </c>
      <c r="J377" s="55">
        <v>116</v>
      </c>
      <c r="K377" s="38" t="s">
        <v>4</v>
      </c>
      <c r="L377" s="38"/>
      <c r="M377" s="54">
        <f>SUM(I377*L377)</f>
        <v>0</v>
      </c>
      <c r="N377" s="43">
        <f t="shared" ref="N377:N391" si="88">SUM(J377*L377)</f>
        <v>0</v>
      </c>
    </row>
    <row r="378" spans="1:14" ht="19.95" customHeight="1" x14ac:dyDescent="0.3">
      <c r="A378" s="38">
        <v>2</v>
      </c>
      <c r="B378" s="88" t="s">
        <v>1056</v>
      </c>
      <c r="C378" s="138"/>
      <c r="D378" s="138"/>
      <c r="E378" s="141"/>
      <c r="F378" s="38" t="s">
        <v>829</v>
      </c>
      <c r="G378" s="56">
        <f t="shared" si="85"/>
        <v>266.798</v>
      </c>
      <c r="H378" s="40">
        <f t="shared" si="86"/>
        <v>200.6</v>
      </c>
      <c r="I378" s="41">
        <f t="shared" si="87"/>
        <v>135.69999999999999</v>
      </c>
      <c r="J378" s="55">
        <v>118</v>
      </c>
      <c r="K378" s="38" t="s">
        <v>4</v>
      </c>
      <c r="L378" s="38"/>
      <c r="M378" s="54">
        <f t="shared" ref="M378:M405" si="89">SUM(I378*L378)</f>
        <v>0</v>
      </c>
      <c r="N378" s="43">
        <f t="shared" si="88"/>
        <v>0</v>
      </c>
    </row>
    <row r="379" spans="1:14" ht="19.95" customHeight="1" x14ac:dyDescent="0.3">
      <c r="A379" s="38">
        <v>3</v>
      </c>
      <c r="B379" s="88" t="s">
        <v>1057</v>
      </c>
      <c r="C379" s="138"/>
      <c r="D379" s="138"/>
      <c r="E379" s="141"/>
      <c r="F379" s="38" t="s">
        <v>829</v>
      </c>
      <c r="G379" s="56">
        <f t="shared" si="85"/>
        <v>271.32</v>
      </c>
      <c r="H379" s="40">
        <f t="shared" si="86"/>
        <v>204</v>
      </c>
      <c r="I379" s="41">
        <f t="shared" si="87"/>
        <v>138</v>
      </c>
      <c r="J379" s="55">
        <v>120</v>
      </c>
      <c r="K379" s="38" t="s">
        <v>4</v>
      </c>
      <c r="L379" s="38"/>
      <c r="M379" s="54">
        <f t="shared" si="89"/>
        <v>0</v>
      </c>
      <c r="N379" s="43">
        <f t="shared" si="88"/>
        <v>0</v>
      </c>
    </row>
    <row r="380" spans="1:14" ht="19.95" customHeight="1" x14ac:dyDescent="0.3">
      <c r="A380" s="38">
        <v>4</v>
      </c>
      <c r="B380" s="88" t="s">
        <v>1058</v>
      </c>
      <c r="C380" s="138"/>
      <c r="D380" s="138"/>
      <c r="E380" s="141"/>
      <c r="F380" s="38" t="s">
        <v>829</v>
      </c>
      <c r="G380" s="56">
        <f t="shared" si="85"/>
        <v>273.58100000000002</v>
      </c>
      <c r="H380" s="40">
        <f t="shared" si="86"/>
        <v>205.7</v>
      </c>
      <c r="I380" s="41">
        <f t="shared" si="87"/>
        <v>139.14999999999998</v>
      </c>
      <c r="J380" s="55">
        <v>121</v>
      </c>
      <c r="K380" s="38" t="s">
        <v>4</v>
      </c>
      <c r="L380" s="38"/>
      <c r="M380" s="54">
        <f t="shared" si="89"/>
        <v>0</v>
      </c>
      <c r="N380" s="43">
        <f t="shared" si="88"/>
        <v>0</v>
      </c>
    </row>
    <row r="381" spans="1:14" ht="19.95" customHeight="1" x14ac:dyDescent="0.3">
      <c r="A381" s="38">
        <v>5</v>
      </c>
      <c r="B381" s="88" t="s">
        <v>1059</v>
      </c>
      <c r="C381" s="138"/>
      <c r="D381" s="138"/>
      <c r="E381" s="141"/>
      <c r="F381" s="38" t="s">
        <v>829</v>
      </c>
      <c r="G381" s="56">
        <f t="shared" si="85"/>
        <v>278.10300000000001</v>
      </c>
      <c r="H381" s="40">
        <f t="shared" si="86"/>
        <v>209.1</v>
      </c>
      <c r="I381" s="41">
        <f t="shared" si="87"/>
        <v>141.44999999999999</v>
      </c>
      <c r="J381" s="55">
        <v>123</v>
      </c>
      <c r="K381" s="38" t="s">
        <v>4</v>
      </c>
      <c r="L381" s="38"/>
      <c r="M381" s="54">
        <f t="shared" si="89"/>
        <v>0</v>
      </c>
      <c r="N381" s="43">
        <f t="shared" si="88"/>
        <v>0</v>
      </c>
    </row>
    <row r="382" spans="1:14" ht="19.95" customHeight="1" x14ac:dyDescent="0.3">
      <c r="A382" s="38">
        <v>6</v>
      </c>
      <c r="B382" s="88" t="s">
        <v>1060</v>
      </c>
      <c r="C382" s="138"/>
      <c r="D382" s="138"/>
      <c r="E382" s="141"/>
      <c r="F382" s="38" t="s">
        <v>829</v>
      </c>
      <c r="G382" s="56">
        <f t="shared" si="85"/>
        <v>282.625</v>
      </c>
      <c r="H382" s="40">
        <f t="shared" si="86"/>
        <v>212.5</v>
      </c>
      <c r="I382" s="41">
        <f t="shared" si="87"/>
        <v>143.75</v>
      </c>
      <c r="J382" s="55">
        <v>125</v>
      </c>
      <c r="K382" s="38" t="s">
        <v>4</v>
      </c>
      <c r="L382" s="38"/>
      <c r="M382" s="54">
        <f t="shared" si="89"/>
        <v>0</v>
      </c>
      <c r="N382" s="43">
        <f t="shared" si="88"/>
        <v>0</v>
      </c>
    </row>
    <row r="383" spans="1:14" ht="19.95" customHeight="1" x14ac:dyDescent="0.3">
      <c r="A383" s="38">
        <v>7</v>
      </c>
      <c r="B383" s="88" t="s">
        <v>1061</v>
      </c>
      <c r="C383" s="138"/>
      <c r="D383" s="138"/>
      <c r="E383" s="141"/>
      <c r="F383" s="38" t="s">
        <v>829</v>
      </c>
      <c r="G383" s="56">
        <f t="shared" si="85"/>
        <v>287.14700000000005</v>
      </c>
      <c r="H383" s="40">
        <f t="shared" si="86"/>
        <v>215.9</v>
      </c>
      <c r="I383" s="41">
        <f t="shared" si="87"/>
        <v>146.04999999999998</v>
      </c>
      <c r="J383" s="55">
        <v>127</v>
      </c>
      <c r="K383" s="38" t="s">
        <v>4</v>
      </c>
      <c r="L383" s="38"/>
      <c r="M383" s="54">
        <f t="shared" si="89"/>
        <v>0</v>
      </c>
      <c r="N383" s="43">
        <f t="shared" si="88"/>
        <v>0</v>
      </c>
    </row>
    <row r="384" spans="1:14" ht="19.95" customHeight="1" x14ac:dyDescent="0.3">
      <c r="A384" s="38">
        <v>8</v>
      </c>
      <c r="B384" s="88" t="s">
        <v>1062</v>
      </c>
      <c r="C384" s="138"/>
      <c r="D384" s="138"/>
      <c r="E384" s="141"/>
      <c r="F384" s="38" t="s">
        <v>829</v>
      </c>
      <c r="G384" s="56">
        <f t="shared" si="85"/>
        <v>291.66899999999998</v>
      </c>
      <c r="H384" s="40">
        <f t="shared" si="86"/>
        <v>219.29999999999998</v>
      </c>
      <c r="I384" s="41">
        <f t="shared" si="87"/>
        <v>148.35</v>
      </c>
      <c r="J384" s="55">
        <v>129</v>
      </c>
      <c r="K384" s="38" t="s">
        <v>4</v>
      </c>
      <c r="L384" s="38"/>
      <c r="M384" s="54">
        <f t="shared" si="89"/>
        <v>0</v>
      </c>
      <c r="N384" s="43">
        <f t="shared" si="88"/>
        <v>0</v>
      </c>
    </row>
    <row r="385" spans="1:14" ht="19.95" customHeight="1" x14ac:dyDescent="0.3">
      <c r="A385" s="38">
        <v>9</v>
      </c>
      <c r="B385" s="88" t="s">
        <v>1063</v>
      </c>
      <c r="C385" s="138"/>
      <c r="D385" s="138"/>
      <c r="E385" s="141"/>
      <c r="F385" s="38" t="s">
        <v>829</v>
      </c>
      <c r="G385" s="56">
        <f t="shared" si="85"/>
        <v>296.19099999999997</v>
      </c>
      <c r="H385" s="40">
        <f t="shared" si="86"/>
        <v>222.7</v>
      </c>
      <c r="I385" s="41">
        <f t="shared" si="87"/>
        <v>150.64999999999998</v>
      </c>
      <c r="J385" s="55">
        <v>131</v>
      </c>
      <c r="K385" s="38" t="s">
        <v>4</v>
      </c>
      <c r="L385" s="38"/>
      <c r="M385" s="54">
        <f t="shared" si="89"/>
        <v>0</v>
      </c>
      <c r="N385" s="43">
        <f t="shared" si="88"/>
        <v>0</v>
      </c>
    </row>
    <row r="386" spans="1:14" ht="19.95" customHeight="1" x14ac:dyDescent="0.3">
      <c r="A386" s="38">
        <v>10</v>
      </c>
      <c r="B386" s="88" t="s">
        <v>1064</v>
      </c>
      <c r="C386" s="138"/>
      <c r="D386" s="138"/>
      <c r="E386" s="141"/>
      <c r="F386" s="38" t="s">
        <v>829</v>
      </c>
      <c r="G386" s="56">
        <f t="shared" si="85"/>
        <v>298.452</v>
      </c>
      <c r="H386" s="40">
        <f t="shared" si="86"/>
        <v>224.4</v>
      </c>
      <c r="I386" s="41">
        <f t="shared" si="87"/>
        <v>151.79999999999998</v>
      </c>
      <c r="J386" s="55">
        <v>132</v>
      </c>
      <c r="K386" s="38" t="s">
        <v>4</v>
      </c>
      <c r="L386" s="38"/>
      <c r="M386" s="54">
        <f t="shared" si="89"/>
        <v>0</v>
      </c>
      <c r="N386" s="43">
        <f t="shared" si="88"/>
        <v>0</v>
      </c>
    </row>
    <row r="387" spans="1:14" ht="19.95" customHeight="1" x14ac:dyDescent="0.3">
      <c r="A387" s="38">
        <v>11</v>
      </c>
      <c r="B387" s="88" t="s">
        <v>1065</v>
      </c>
      <c r="C387" s="138"/>
      <c r="D387" s="138"/>
      <c r="E387" s="141"/>
      <c r="F387" s="38" t="s">
        <v>829</v>
      </c>
      <c r="G387" s="56">
        <f t="shared" si="85"/>
        <v>302.97399999999999</v>
      </c>
      <c r="H387" s="40">
        <f t="shared" si="86"/>
        <v>227.79999999999998</v>
      </c>
      <c r="I387" s="41">
        <f t="shared" si="87"/>
        <v>154.1</v>
      </c>
      <c r="J387" s="55">
        <v>134</v>
      </c>
      <c r="K387" s="38" t="s">
        <v>4</v>
      </c>
      <c r="L387" s="38"/>
      <c r="M387" s="54">
        <f t="shared" si="89"/>
        <v>0</v>
      </c>
      <c r="N387" s="43">
        <f t="shared" si="88"/>
        <v>0</v>
      </c>
    </row>
    <row r="388" spans="1:14" ht="19.95" customHeight="1" x14ac:dyDescent="0.3">
      <c r="A388" s="38">
        <v>12</v>
      </c>
      <c r="B388" s="88" t="s">
        <v>1066</v>
      </c>
      <c r="C388" s="138"/>
      <c r="D388" s="138"/>
      <c r="E388" s="141"/>
      <c r="F388" s="38" t="s">
        <v>829</v>
      </c>
      <c r="G388" s="56">
        <f t="shared" si="85"/>
        <v>307.49599999999998</v>
      </c>
      <c r="H388" s="40">
        <f t="shared" si="86"/>
        <v>231.2</v>
      </c>
      <c r="I388" s="41">
        <f t="shared" si="87"/>
        <v>156.39999999999998</v>
      </c>
      <c r="J388" s="55">
        <v>136</v>
      </c>
      <c r="K388" s="38" t="s">
        <v>4</v>
      </c>
      <c r="L388" s="38"/>
      <c r="M388" s="54">
        <f t="shared" si="89"/>
        <v>0</v>
      </c>
      <c r="N388" s="43">
        <f t="shared" si="88"/>
        <v>0</v>
      </c>
    </row>
    <row r="389" spans="1:14" ht="19.95" customHeight="1" x14ac:dyDescent="0.3">
      <c r="A389" s="38">
        <v>13</v>
      </c>
      <c r="B389" s="88" t="s">
        <v>1067</v>
      </c>
      <c r="C389" s="138"/>
      <c r="D389" s="138"/>
      <c r="E389" s="141"/>
      <c r="F389" s="38" t="s">
        <v>829</v>
      </c>
      <c r="G389" s="56">
        <f t="shared" si="85"/>
        <v>312.01800000000003</v>
      </c>
      <c r="H389" s="40">
        <f t="shared" si="86"/>
        <v>234.6</v>
      </c>
      <c r="I389" s="41">
        <f t="shared" si="87"/>
        <v>158.69999999999999</v>
      </c>
      <c r="J389" s="55">
        <v>138</v>
      </c>
      <c r="K389" s="38" t="s">
        <v>4</v>
      </c>
      <c r="L389" s="38"/>
      <c r="M389" s="54">
        <f t="shared" si="89"/>
        <v>0</v>
      </c>
      <c r="N389" s="43">
        <f t="shared" si="88"/>
        <v>0</v>
      </c>
    </row>
    <row r="390" spans="1:14" ht="19.95" customHeight="1" x14ac:dyDescent="0.3">
      <c r="A390" s="38">
        <v>14</v>
      </c>
      <c r="B390" s="88" t="s">
        <v>1068</v>
      </c>
      <c r="C390" s="138"/>
      <c r="D390" s="138"/>
      <c r="E390" s="141"/>
      <c r="F390" s="38" t="s">
        <v>829</v>
      </c>
      <c r="G390" s="56">
        <f t="shared" si="85"/>
        <v>316.54000000000002</v>
      </c>
      <c r="H390" s="40">
        <f t="shared" si="86"/>
        <v>238</v>
      </c>
      <c r="I390" s="41">
        <f t="shared" si="87"/>
        <v>161</v>
      </c>
      <c r="J390" s="55">
        <v>140</v>
      </c>
      <c r="K390" s="38" t="s">
        <v>4</v>
      </c>
      <c r="L390" s="38"/>
      <c r="M390" s="54">
        <f t="shared" si="89"/>
        <v>0</v>
      </c>
      <c r="N390" s="43">
        <f t="shared" si="88"/>
        <v>0</v>
      </c>
    </row>
    <row r="391" spans="1:14" ht="19.95" customHeight="1" x14ac:dyDescent="0.3">
      <c r="A391" s="38">
        <v>15</v>
      </c>
      <c r="B391" s="88" t="s">
        <v>1069</v>
      </c>
      <c r="C391" s="138"/>
      <c r="D391" s="138"/>
      <c r="E391" s="141"/>
      <c r="F391" s="38" t="s">
        <v>829</v>
      </c>
      <c r="G391" s="56">
        <f t="shared" si="85"/>
        <v>321.06200000000001</v>
      </c>
      <c r="H391" s="40">
        <f t="shared" si="86"/>
        <v>241.4</v>
      </c>
      <c r="I391" s="41">
        <f t="shared" si="87"/>
        <v>163.29999999999998</v>
      </c>
      <c r="J391" s="55">
        <v>142</v>
      </c>
      <c r="K391" s="38" t="s">
        <v>4</v>
      </c>
      <c r="L391" s="38"/>
      <c r="M391" s="54">
        <f t="shared" si="89"/>
        <v>0</v>
      </c>
      <c r="N391" s="43">
        <f t="shared" si="88"/>
        <v>0</v>
      </c>
    </row>
    <row r="392" spans="1:14" ht="19.95" customHeight="1" x14ac:dyDescent="0.3">
      <c r="A392" s="38">
        <v>16</v>
      </c>
      <c r="B392" s="88" t="s">
        <v>1070</v>
      </c>
      <c r="C392" s="138"/>
      <c r="D392" s="138"/>
      <c r="E392" s="141"/>
      <c r="F392" s="38" t="s">
        <v>829</v>
      </c>
      <c r="G392" s="56">
        <f t="shared" si="85"/>
        <v>323.32300000000004</v>
      </c>
      <c r="H392" s="40">
        <f t="shared" si="86"/>
        <v>243.1</v>
      </c>
      <c r="I392" s="41">
        <f t="shared" si="87"/>
        <v>164.45</v>
      </c>
      <c r="J392" s="55">
        <v>143</v>
      </c>
      <c r="K392" s="38" t="s">
        <v>4</v>
      </c>
      <c r="L392" s="38"/>
      <c r="M392" s="54">
        <f t="shared" si="89"/>
        <v>0</v>
      </c>
      <c r="N392" s="43">
        <f>SUM(J392*L392)</f>
        <v>0</v>
      </c>
    </row>
    <row r="393" spans="1:14" ht="19.95" customHeight="1" x14ac:dyDescent="0.3">
      <c r="A393" s="38">
        <v>17</v>
      </c>
      <c r="B393" s="88" t="s">
        <v>1071</v>
      </c>
      <c r="C393" s="138"/>
      <c r="D393" s="138"/>
      <c r="E393" s="141"/>
      <c r="F393" s="38" t="s">
        <v>829</v>
      </c>
      <c r="G393" s="56">
        <f t="shared" si="85"/>
        <v>327.84500000000003</v>
      </c>
      <c r="H393" s="40">
        <f t="shared" si="86"/>
        <v>246.5</v>
      </c>
      <c r="I393" s="41">
        <f t="shared" si="87"/>
        <v>166.75</v>
      </c>
      <c r="J393" s="55">
        <v>145</v>
      </c>
      <c r="K393" s="38" t="s">
        <v>4</v>
      </c>
      <c r="L393" s="38"/>
      <c r="M393" s="54">
        <f t="shared" si="89"/>
        <v>0</v>
      </c>
      <c r="N393" s="43">
        <f t="shared" ref="N393:N396" si="90">SUM(J393*L393)</f>
        <v>0</v>
      </c>
    </row>
    <row r="394" spans="1:14" ht="19.95" customHeight="1" x14ac:dyDescent="0.3">
      <c r="A394" s="38">
        <v>18</v>
      </c>
      <c r="B394" s="88" t="s">
        <v>1072</v>
      </c>
      <c r="C394" s="138"/>
      <c r="D394" s="138"/>
      <c r="E394" s="141"/>
      <c r="F394" s="38" t="s">
        <v>829</v>
      </c>
      <c r="G394" s="56">
        <f t="shared" si="85"/>
        <v>332.36700000000002</v>
      </c>
      <c r="H394" s="40">
        <f t="shared" si="86"/>
        <v>249.9</v>
      </c>
      <c r="I394" s="41">
        <f t="shared" si="87"/>
        <v>169.04999999999998</v>
      </c>
      <c r="J394" s="55">
        <v>147</v>
      </c>
      <c r="K394" s="38" t="s">
        <v>4</v>
      </c>
      <c r="L394" s="38"/>
      <c r="M394" s="54">
        <f t="shared" si="89"/>
        <v>0</v>
      </c>
      <c r="N394" s="43">
        <f t="shared" si="90"/>
        <v>0</v>
      </c>
    </row>
    <row r="395" spans="1:14" ht="19.95" customHeight="1" x14ac:dyDescent="0.3">
      <c r="A395" s="38">
        <v>19</v>
      </c>
      <c r="B395" s="88" t="s">
        <v>1073</v>
      </c>
      <c r="C395" s="138"/>
      <c r="D395" s="138"/>
      <c r="E395" s="141"/>
      <c r="F395" s="38" t="s">
        <v>829</v>
      </c>
      <c r="G395" s="56">
        <f t="shared" si="85"/>
        <v>336.88900000000001</v>
      </c>
      <c r="H395" s="40">
        <f t="shared" si="86"/>
        <v>253.29999999999998</v>
      </c>
      <c r="I395" s="41">
        <f t="shared" si="87"/>
        <v>171.35</v>
      </c>
      <c r="J395" s="55">
        <v>149</v>
      </c>
      <c r="K395" s="38" t="s">
        <v>4</v>
      </c>
      <c r="L395" s="38"/>
      <c r="M395" s="54">
        <f t="shared" si="89"/>
        <v>0</v>
      </c>
      <c r="N395" s="43">
        <f t="shared" si="90"/>
        <v>0</v>
      </c>
    </row>
    <row r="396" spans="1:14" ht="19.95" customHeight="1" x14ac:dyDescent="0.3">
      <c r="A396" s="38">
        <v>20</v>
      </c>
      <c r="B396" s="88" t="s">
        <v>1074</v>
      </c>
      <c r="C396" s="138"/>
      <c r="D396" s="138"/>
      <c r="E396" s="141"/>
      <c r="F396" s="38" t="s">
        <v>829</v>
      </c>
      <c r="G396" s="56">
        <f t="shared" si="85"/>
        <v>341.411</v>
      </c>
      <c r="H396" s="40">
        <f t="shared" si="86"/>
        <v>256.7</v>
      </c>
      <c r="I396" s="41">
        <f t="shared" si="87"/>
        <v>173.64999999999998</v>
      </c>
      <c r="J396" s="55">
        <v>151</v>
      </c>
      <c r="K396" s="38" t="s">
        <v>4</v>
      </c>
      <c r="L396" s="38"/>
      <c r="M396" s="54">
        <f t="shared" si="89"/>
        <v>0</v>
      </c>
      <c r="N396" s="43">
        <f t="shared" si="90"/>
        <v>0</v>
      </c>
    </row>
    <row r="397" spans="1:14" ht="19.95" customHeight="1" x14ac:dyDescent="0.3">
      <c r="A397" s="38">
        <v>21</v>
      </c>
      <c r="B397" s="88" t="s">
        <v>1075</v>
      </c>
      <c r="C397" s="138"/>
      <c r="D397" s="138"/>
      <c r="E397" s="141"/>
      <c r="F397" s="38" t="s">
        <v>829</v>
      </c>
      <c r="G397" s="56">
        <f t="shared" si="85"/>
        <v>345.93299999999999</v>
      </c>
      <c r="H397" s="40">
        <f t="shared" si="86"/>
        <v>260.09999999999997</v>
      </c>
      <c r="I397" s="41">
        <f t="shared" si="87"/>
        <v>175.95</v>
      </c>
      <c r="J397" s="55">
        <v>153</v>
      </c>
      <c r="K397" s="38" t="s">
        <v>4</v>
      </c>
      <c r="L397" s="38"/>
      <c r="M397" s="54">
        <f t="shared" si="89"/>
        <v>0</v>
      </c>
      <c r="N397" s="43">
        <f>SUM(J397*L397)</f>
        <v>0</v>
      </c>
    </row>
    <row r="398" spans="1:14" ht="19.95" customHeight="1" x14ac:dyDescent="0.3">
      <c r="A398" s="38">
        <v>22</v>
      </c>
      <c r="B398" s="88" t="s">
        <v>1076</v>
      </c>
      <c r="C398" s="138"/>
      <c r="D398" s="138"/>
      <c r="E398" s="141"/>
      <c r="F398" s="38" t="s">
        <v>829</v>
      </c>
      <c r="G398" s="56">
        <f t="shared" si="85"/>
        <v>350.45500000000004</v>
      </c>
      <c r="H398" s="40">
        <f t="shared" si="86"/>
        <v>263.5</v>
      </c>
      <c r="I398" s="41">
        <f t="shared" si="87"/>
        <v>178.25</v>
      </c>
      <c r="J398" s="55">
        <v>155</v>
      </c>
      <c r="K398" s="38" t="s">
        <v>4</v>
      </c>
      <c r="L398" s="38"/>
      <c r="M398" s="54">
        <f t="shared" si="89"/>
        <v>0</v>
      </c>
      <c r="N398" s="43">
        <f>SUM(J398*L398)</f>
        <v>0</v>
      </c>
    </row>
    <row r="399" spans="1:14" ht="19.95" customHeight="1" x14ac:dyDescent="0.3">
      <c r="A399" s="38">
        <v>23</v>
      </c>
      <c r="B399" s="88" t="s">
        <v>1077</v>
      </c>
      <c r="C399" s="138"/>
      <c r="D399" s="138"/>
      <c r="E399" s="141"/>
      <c r="F399" s="38" t="s">
        <v>829</v>
      </c>
      <c r="G399" s="56">
        <f t="shared" si="85"/>
        <v>352.71600000000001</v>
      </c>
      <c r="H399" s="40">
        <f t="shared" si="86"/>
        <v>265.2</v>
      </c>
      <c r="I399" s="41">
        <f t="shared" si="87"/>
        <v>179.39999999999998</v>
      </c>
      <c r="J399" s="55">
        <v>156</v>
      </c>
      <c r="K399" s="38" t="s">
        <v>4</v>
      </c>
      <c r="L399" s="38"/>
      <c r="M399" s="54">
        <f t="shared" si="89"/>
        <v>0</v>
      </c>
      <c r="N399" s="43">
        <f>SUM(J399*L399)</f>
        <v>0</v>
      </c>
    </row>
    <row r="400" spans="1:14" ht="19.95" customHeight="1" x14ac:dyDescent="0.3">
      <c r="A400" s="38">
        <v>24</v>
      </c>
      <c r="B400" s="88" t="s">
        <v>1078</v>
      </c>
      <c r="C400" s="138"/>
      <c r="D400" s="138"/>
      <c r="E400" s="141"/>
      <c r="F400" s="38" t="s">
        <v>829</v>
      </c>
      <c r="G400" s="56">
        <f t="shared" si="85"/>
        <v>357.238</v>
      </c>
      <c r="H400" s="40">
        <f t="shared" si="86"/>
        <v>268.59999999999997</v>
      </c>
      <c r="I400" s="41">
        <f t="shared" si="87"/>
        <v>181.7</v>
      </c>
      <c r="J400" s="55">
        <v>158</v>
      </c>
      <c r="K400" s="38" t="s">
        <v>4</v>
      </c>
      <c r="L400" s="38"/>
      <c r="M400" s="54">
        <f t="shared" si="89"/>
        <v>0</v>
      </c>
      <c r="N400" s="43">
        <f>SUM(J400*L400)</f>
        <v>0</v>
      </c>
    </row>
    <row r="401" spans="1:14" ht="19.95" customHeight="1" x14ac:dyDescent="0.3">
      <c r="A401" s="38">
        <v>25</v>
      </c>
      <c r="B401" s="88" t="s">
        <v>1079</v>
      </c>
      <c r="C401" s="138"/>
      <c r="D401" s="138"/>
      <c r="E401" s="141"/>
      <c r="F401" s="38" t="s">
        <v>829</v>
      </c>
      <c r="G401" s="56">
        <f t="shared" si="85"/>
        <v>361.76</v>
      </c>
      <c r="H401" s="40">
        <f t="shared" si="86"/>
        <v>272</v>
      </c>
      <c r="I401" s="41">
        <f t="shared" si="87"/>
        <v>184</v>
      </c>
      <c r="J401" s="55">
        <v>160</v>
      </c>
      <c r="K401" s="38" t="s">
        <v>4</v>
      </c>
      <c r="L401" s="38"/>
      <c r="M401" s="54">
        <f t="shared" si="89"/>
        <v>0</v>
      </c>
      <c r="N401" s="43">
        <f t="shared" ref="N401:N405" si="91">SUM(J401*L401)</f>
        <v>0</v>
      </c>
    </row>
    <row r="402" spans="1:14" ht="19.95" customHeight="1" x14ac:dyDescent="0.3">
      <c r="A402" s="38">
        <v>26</v>
      </c>
      <c r="B402" s="88" t="s">
        <v>1080</v>
      </c>
      <c r="C402" s="138"/>
      <c r="D402" s="138"/>
      <c r="E402" s="141"/>
      <c r="F402" s="38" t="s">
        <v>829</v>
      </c>
      <c r="G402" s="56">
        <f t="shared" si="85"/>
        <v>366.28199999999998</v>
      </c>
      <c r="H402" s="40">
        <f t="shared" si="86"/>
        <v>275.39999999999998</v>
      </c>
      <c r="I402" s="41">
        <f t="shared" si="87"/>
        <v>186.29999999999998</v>
      </c>
      <c r="J402" s="55">
        <v>162</v>
      </c>
      <c r="K402" s="38" t="s">
        <v>4</v>
      </c>
      <c r="L402" s="38"/>
      <c r="M402" s="54">
        <f t="shared" si="89"/>
        <v>0</v>
      </c>
      <c r="N402" s="43">
        <f t="shared" si="91"/>
        <v>0</v>
      </c>
    </row>
    <row r="403" spans="1:14" ht="19.95" customHeight="1" x14ac:dyDescent="0.3">
      <c r="A403" s="38">
        <v>27</v>
      </c>
      <c r="B403" s="88" t="s">
        <v>1081</v>
      </c>
      <c r="C403" s="138"/>
      <c r="D403" s="138"/>
      <c r="E403" s="141"/>
      <c r="F403" s="38" t="s">
        <v>829</v>
      </c>
      <c r="G403" s="56">
        <f t="shared" si="85"/>
        <v>370.80400000000003</v>
      </c>
      <c r="H403" s="40">
        <f t="shared" si="86"/>
        <v>278.8</v>
      </c>
      <c r="I403" s="41">
        <f t="shared" si="87"/>
        <v>188.6</v>
      </c>
      <c r="J403" s="55">
        <v>164</v>
      </c>
      <c r="K403" s="38" t="s">
        <v>4</v>
      </c>
      <c r="L403" s="38"/>
      <c r="M403" s="54">
        <f t="shared" si="89"/>
        <v>0</v>
      </c>
      <c r="N403" s="43">
        <f t="shared" si="91"/>
        <v>0</v>
      </c>
    </row>
    <row r="404" spans="1:14" ht="19.95" customHeight="1" x14ac:dyDescent="0.3">
      <c r="A404" s="38">
        <v>28</v>
      </c>
      <c r="B404" s="88" t="s">
        <v>1082</v>
      </c>
      <c r="C404" s="138"/>
      <c r="D404" s="138"/>
      <c r="E404" s="141"/>
      <c r="F404" s="38" t="s">
        <v>829</v>
      </c>
      <c r="G404" s="56">
        <f t="shared" si="85"/>
        <v>375.32600000000002</v>
      </c>
      <c r="H404" s="40">
        <f t="shared" si="86"/>
        <v>282.2</v>
      </c>
      <c r="I404" s="41">
        <f t="shared" si="87"/>
        <v>190.89999999999998</v>
      </c>
      <c r="J404" s="55">
        <v>166</v>
      </c>
      <c r="K404" s="38" t="s">
        <v>4</v>
      </c>
      <c r="L404" s="38"/>
      <c r="M404" s="54">
        <f t="shared" si="89"/>
        <v>0</v>
      </c>
      <c r="N404" s="43">
        <f t="shared" si="91"/>
        <v>0</v>
      </c>
    </row>
    <row r="405" spans="1:14" ht="19.95" customHeight="1" x14ac:dyDescent="0.3">
      <c r="A405" s="38">
        <v>29</v>
      </c>
      <c r="B405" s="88" t="s">
        <v>1083</v>
      </c>
      <c r="C405" s="139"/>
      <c r="D405" s="139"/>
      <c r="E405" s="142"/>
      <c r="F405" s="38" t="s">
        <v>829</v>
      </c>
      <c r="G405" s="56">
        <f t="shared" si="85"/>
        <v>379.84799999999996</v>
      </c>
      <c r="H405" s="40">
        <f t="shared" si="86"/>
        <v>285.59999999999997</v>
      </c>
      <c r="I405" s="41">
        <f t="shared" si="87"/>
        <v>193.2</v>
      </c>
      <c r="J405" s="55">
        <v>168</v>
      </c>
      <c r="K405" s="38" t="s">
        <v>4</v>
      </c>
      <c r="L405" s="38"/>
      <c r="M405" s="54">
        <f t="shared" si="89"/>
        <v>0</v>
      </c>
      <c r="N405" s="43">
        <f t="shared" si="91"/>
        <v>0</v>
      </c>
    </row>
    <row r="406" spans="1:14" ht="19.95" customHeight="1" x14ac:dyDescent="0.3">
      <c r="A406" s="143" t="s">
        <v>948</v>
      </c>
      <c r="B406" s="144"/>
      <c r="C406" s="144"/>
      <c r="D406" s="144"/>
      <c r="E406" s="144"/>
      <c r="F406" s="144"/>
      <c r="G406" s="144"/>
      <c r="H406" s="144"/>
      <c r="I406" s="144"/>
      <c r="J406" s="144"/>
      <c r="K406" s="144"/>
      <c r="L406" s="144"/>
      <c r="M406" s="144"/>
      <c r="N406" s="145"/>
    </row>
    <row r="407" spans="1:14" ht="19.95" customHeight="1" x14ac:dyDescent="0.3">
      <c r="A407" s="38">
        <v>1</v>
      </c>
      <c r="B407" s="88" t="s">
        <v>1084</v>
      </c>
      <c r="C407" s="137" t="s">
        <v>997</v>
      </c>
      <c r="D407" s="137" t="s">
        <v>828</v>
      </c>
      <c r="E407" s="140"/>
      <c r="F407" s="38" t="s">
        <v>829</v>
      </c>
      <c r="G407" s="56">
        <f t="shared" ref="G407:G435" si="92">H407*1.33</f>
        <v>368.54299999999995</v>
      </c>
      <c r="H407" s="40">
        <f t="shared" ref="H407:H435" si="93">J407*1.7</f>
        <v>277.09999999999997</v>
      </c>
      <c r="I407" s="41">
        <f t="shared" ref="I407:I435" si="94">J407*1.15</f>
        <v>187.45</v>
      </c>
      <c r="J407" s="55">
        <v>163</v>
      </c>
      <c r="K407" s="38" t="s">
        <v>4</v>
      </c>
      <c r="L407" s="38"/>
      <c r="M407" s="54">
        <f>SUM(I407*L407)</f>
        <v>0</v>
      </c>
      <c r="N407" s="43">
        <f t="shared" ref="N407:N421" si="95">SUM(J407*L407)</f>
        <v>0</v>
      </c>
    </row>
    <row r="408" spans="1:14" ht="19.95" customHeight="1" x14ac:dyDescent="0.3">
      <c r="A408" s="38">
        <v>2</v>
      </c>
      <c r="B408" s="88" t="s">
        <v>1085</v>
      </c>
      <c r="C408" s="138"/>
      <c r="D408" s="138"/>
      <c r="E408" s="141"/>
      <c r="F408" s="38" t="s">
        <v>829</v>
      </c>
      <c r="G408" s="56">
        <f t="shared" si="92"/>
        <v>373.065</v>
      </c>
      <c r="H408" s="40">
        <f t="shared" si="93"/>
        <v>280.5</v>
      </c>
      <c r="I408" s="41">
        <f t="shared" si="94"/>
        <v>189.74999999999997</v>
      </c>
      <c r="J408" s="55">
        <v>165</v>
      </c>
      <c r="K408" s="38" t="s">
        <v>4</v>
      </c>
      <c r="L408" s="38"/>
      <c r="M408" s="54">
        <f t="shared" ref="M408:M435" si="96">SUM(I408*L408)</f>
        <v>0</v>
      </c>
      <c r="N408" s="43">
        <f t="shared" si="95"/>
        <v>0</v>
      </c>
    </row>
    <row r="409" spans="1:14" ht="19.95" customHeight="1" x14ac:dyDescent="0.3">
      <c r="A409" s="38">
        <v>3</v>
      </c>
      <c r="B409" s="88" t="s">
        <v>1086</v>
      </c>
      <c r="C409" s="138"/>
      <c r="D409" s="138"/>
      <c r="E409" s="141"/>
      <c r="F409" s="38" t="s">
        <v>829</v>
      </c>
      <c r="G409" s="56">
        <f t="shared" si="92"/>
        <v>377.58699999999999</v>
      </c>
      <c r="H409" s="40">
        <f t="shared" si="93"/>
        <v>283.89999999999998</v>
      </c>
      <c r="I409" s="41">
        <f t="shared" si="94"/>
        <v>192.04999999999998</v>
      </c>
      <c r="J409" s="55">
        <v>167</v>
      </c>
      <c r="K409" s="38" t="s">
        <v>4</v>
      </c>
      <c r="L409" s="38"/>
      <c r="M409" s="54">
        <f t="shared" si="96"/>
        <v>0</v>
      </c>
      <c r="N409" s="43">
        <f t="shared" si="95"/>
        <v>0</v>
      </c>
    </row>
    <row r="410" spans="1:14" ht="19.95" customHeight="1" x14ac:dyDescent="0.3">
      <c r="A410" s="38">
        <v>4</v>
      </c>
      <c r="B410" s="88" t="s">
        <v>1087</v>
      </c>
      <c r="C410" s="138"/>
      <c r="D410" s="138"/>
      <c r="E410" s="141"/>
      <c r="F410" s="38" t="s">
        <v>829</v>
      </c>
      <c r="G410" s="56">
        <f t="shared" si="92"/>
        <v>382.10900000000004</v>
      </c>
      <c r="H410" s="40">
        <f t="shared" si="93"/>
        <v>287.3</v>
      </c>
      <c r="I410" s="41">
        <f t="shared" si="94"/>
        <v>194.35</v>
      </c>
      <c r="J410" s="55">
        <v>169</v>
      </c>
      <c r="K410" s="38" t="s">
        <v>4</v>
      </c>
      <c r="L410" s="38"/>
      <c r="M410" s="54">
        <f t="shared" si="96"/>
        <v>0</v>
      </c>
      <c r="N410" s="43">
        <f t="shared" si="95"/>
        <v>0</v>
      </c>
    </row>
    <row r="411" spans="1:14" ht="19.95" customHeight="1" x14ac:dyDescent="0.3">
      <c r="A411" s="38">
        <v>5</v>
      </c>
      <c r="B411" s="88" t="s">
        <v>1088</v>
      </c>
      <c r="C411" s="138"/>
      <c r="D411" s="138"/>
      <c r="E411" s="141"/>
      <c r="F411" s="38" t="s">
        <v>829</v>
      </c>
      <c r="G411" s="56">
        <f t="shared" si="92"/>
        <v>384.37</v>
      </c>
      <c r="H411" s="40">
        <f t="shared" si="93"/>
        <v>289</v>
      </c>
      <c r="I411" s="41">
        <f t="shared" si="94"/>
        <v>195.49999999999997</v>
      </c>
      <c r="J411" s="55">
        <v>170</v>
      </c>
      <c r="K411" s="38" t="s">
        <v>4</v>
      </c>
      <c r="L411" s="38"/>
      <c r="M411" s="54">
        <f t="shared" si="96"/>
        <v>0</v>
      </c>
      <c r="N411" s="43">
        <f t="shared" si="95"/>
        <v>0</v>
      </c>
    </row>
    <row r="412" spans="1:14" ht="19.95" customHeight="1" x14ac:dyDescent="0.3">
      <c r="A412" s="38">
        <v>6</v>
      </c>
      <c r="B412" s="88" t="s">
        <v>1089</v>
      </c>
      <c r="C412" s="138"/>
      <c r="D412" s="138"/>
      <c r="E412" s="141"/>
      <c r="F412" s="38" t="s">
        <v>829</v>
      </c>
      <c r="G412" s="56">
        <f t="shared" si="92"/>
        <v>388.892</v>
      </c>
      <c r="H412" s="40">
        <f t="shared" si="93"/>
        <v>292.39999999999998</v>
      </c>
      <c r="I412" s="41">
        <f t="shared" si="94"/>
        <v>197.79999999999998</v>
      </c>
      <c r="J412" s="55">
        <v>172</v>
      </c>
      <c r="K412" s="38" t="s">
        <v>4</v>
      </c>
      <c r="L412" s="38"/>
      <c r="M412" s="54">
        <f t="shared" si="96"/>
        <v>0</v>
      </c>
      <c r="N412" s="43">
        <f t="shared" si="95"/>
        <v>0</v>
      </c>
    </row>
    <row r="413" spans="1:14" ht="19.95" customHeight="1" x14ac:dyDescent="0.3">
      <c r="A413" s="38">
        <v>7</v>
      </c>
      <c r="B413" s="88" t="s">
        <v>1090</v>
      </c>
      <c r="C413" s="138"/>
      <c r="D413" s="138"/>
      <c r="E413" s="141"/>
      <c r="F413" s="38" t="s">
        <v>829</v>
      </c>
      <c r="G413" s="56">
        <f t="shared" si="92"/>
        <v>393.41400000000004</v>
      </c>
      <c r="H413" s="40">
        <f t="shared" si="93"/>
        <v>295.8</v>
      </c>
      <c r="I413" s="41">
        <f t="shared" si="94"/>
        <v>200.1</v>
      </c>
      <c r="J413" s="55">
        <v>174</v>
      </c>
      <c r="K413" s="38" t="s">
        <v>4</v>
      </c>
      <c r="L413" s="38"/>
      <c r="M413" s="54">
        <f t="shared" si="96"/>
        <v>0</v>
      </c>
      <c r="N413" s="43">
        <f t="shared" si="95"/>
        <v>0</v>
      </c>
    </row>
    <row r="414" spans="1:14" ht="19.95" customHeight="1" x14ac:dyDescent="0.3">
      <c r="A414" s="38">
        <v>8</v>
      </c>
      <c r="B414" s="88" t="s">
        <v>1091</v>
      </c>
      <c r="C414" s="138"/>
      <c r="D414" s="138"/>
      <c r="E414" s="141"/>
      <c r="F414" s="38" t="s">
        <v>829</v>
      </c>
      <c r="G414" s="56">
        <f t="shared" si="92"/>
        <v>397.93599999999998</v>
      </c>
      <c r="H414" s="40">
        <f t="shared" si="93"/>
        <v>299.2</v>
      </c>
      <c r="I414" s="41">
        <f t="shared" si="94"/>
        <v>202.39999999999998</v>
      </c>
      <c r="J414" s="55">
        <v>176</v>
      </c>
      <c r="K414" s="38" t="s">
        <v>4</v>
      </c>
      <c r="L414" s="38"/>
      <c r="M414" s="54">
        <f t="shared" si="96"/>
        <v>0</v>
      </c>
      <c r="N414" s="43">
        <f t="shared" si="95"/>
        <v>0</v>
      </c>
    </row>
    <row r="415" spans="1:14" ht="19.95" customHeight="1" x14ac:dyDescent="0.3">
      <c r="A415" s="38">
        <v>9</v>
      </c>
      <c r="B415" s="88" t="s">
        <v>1092</v>
      </c>
      <c r="C415" s="138"/>
      <c r="D415" s="138"/>
      <c r="E415" s="141"/>
      <c r="F415" s="38" t="s">
        <v>829</v>
      </c>
      <c r="G415" s="56">
        <f t="shared" si="92"/>
        <v>402.45799999999997</v>
      </c>
      <c r="H415" s="40">
        <f t="shared" si="93"/>
        <v>302.59999999999997</v>
      </c>
      <c r="I415" s="41">
        <f t="shared" si="94"/>
        <v>204.7</v>
      </c>
      <c r="J415" s="55">
        <v>178</v>
      </c>
      <c r="K415" s="38" t="s">
        <v>4</v>
      </c>
      <c r="L415" s="38"/>
      <c r="M415" s="54">
        <f t="shared" si="96"/>
        <v>0</v>
      </c>
      <c r="N415" s="43">
        <f t="shared" si="95"/>
        <v>0</v>
      </c>
    </row>
    <row r="416" spans="1:14" ht="19.95" customHeight="1" x14ac:dyDescent="0.3">
      <c r="A416" s="38">
        <v>10</v>
      </c>
      <c r="B416" s="88" t="s">
        <v>1093</v>
      </c>
      <c r="C416" s="138"/>
      <c r="D416" s="138"/>
      <c r="E416" s="141"/>
      <c r="F416" s="38" t="s">
        <v>829</v>
      </c>
      <c r="G416" s="56">
        <f t="shared" si="92"/>
        <v>406.98</v>
      </c>
      <c r="H416" s="40">
        <f t="shared" si="93"/>
        <v>306</v>
      </c>
      <c r="I416" s="41">
        <f t="shared" si="94"/>
        <v>206.99999999999997</v>
      </c>
      <c r="J416" s="55">
        <v>180</v>
      </c>
      <c r="K416" s="38" t="s">
        <v>4</v>
      </c>
      <c r="L416" s="38"/>
      <c r="M416" s="54">
        <f t="shared" si="96"/>
        <v>0</v>
      </c>
      <c r="N416" s="43">
        <f t="shared" si="95"/>
        <v>0</v>
      </c>
    </row>
    <row r="417" spans="1:14" ht="19.95" customHeight="1" x14ac:dyDescent="0.3">
      <c r="A417" s="38">
        <v>11</v>
      </c>
      <c r="B417" s="88" t="s">
        <v>1094</v>
      </c>
      <c r="C417" s="138"/>
      <c r="D417" s="138"/>
      <c r="E417" s="141"/>
      <c r="F417" s="38" t="s">
        <v>829</v>
      </c>
      <c r="G417" s="56">
        <f t="shared" si="92"/>
        <v>409.24099999999999</v>
      </c>
      <c r="H417" s="40">
        <f t="shared" si="93"/>
        <v>307.7</v>
      </c>
      <c r="I417" s="41">
        <f t="shared" si="94"/>
        <v>208.14999999999998</v>
      </c>
      <c r="J417" s="55">
        <v>181</v>
      </c>
      <c r="K417" s="38" t="s">
        <v>4</v>
      </c>
      <c r="L417" s="38"/>
      <c r="M417" s="54">
        <f t="shared" si="96"/>
        <v>0</v>
      </c>
      <c r="N417" s="43">
        <f t="shared" si="95"/>
        <v>0</v>
      </c>
    </row>
    <row r="418" spans="1:14" ht="19.95" customHeight="1" x14ac:dyDescent="0.3">
      <c r="A418" s="38">
        <v>12</v>
      </c>
      <c r="B418" s="88" t="s">
        <v>1095</v>
      </c>
      <c r="C418" s="138"/>
      <c r="D418" s="138"/>
      <c r="E418" s="141"/>
      <c r="F418" s="38" t="s">
        <v>829</v>
      </c>
      <c r="G418" s="56">
        <f t="shared" si="92"/>
        <v>413.76299999999998</v>
      </c>
      <c r="H418" s="40">
        <f t="shared" si="93"/>
        <v>311.09999999999997</v>
      </c>
      <c r="I418" s="41">
        <f t="shared" si="94"/>
        <v>210.45</v>
      </c>
      <c r="J418" s="55">
        <v>183</v>
      </c>
      <c r="K418" s="38" t="s">
        <v>4</v>
      </c>
      <c r="L418" s="38"/>
      <c r="M418" s="54">
        <f t="shared" si="96"/>
        <v>0</v>
      </c>
      <c r="N418" s="43">
        <f t="shared" si="95"/>
        <v>0</v>
      </c>
    </row>
    <row r="419" spans="1:14" ht="19.95" customHeight="1" x14ac:dyDescent="0.3">
      <c r="A419" s="38">
        <v>13</v>
      </c>
      <c r="B419" s="88" t="s">
        <v>1096</v>
      </c>
      <c r="C419" s="138"/>
      <c r="D419" s="138"/>
      <c r="E419" s="141"/>
      <c r="F419" s="38" t="s">
        <v>829</v>
      </c>
      <c r="G419" s="56">
        <f t="shared" si="92"/>
        <v>418.28500000000003</v>
      </c>
      <c r="H419" s="40">
        <f t="shared" si="93"/>
        <v>314.5</v>
      </c>
      <c r="I419" s="41">
        <f t="shared" si="94"/>
        <v>212.74999999999997</v>
      </c>
      <c r="J419" s="55">
        <v>185</v>
      </c>
      <c r="K419" s="38" t="s">
        <v>4</v>
      </c>
      <c r="L419" s="38"/>
      <c r="M419" s="54">
        <f t="shared" si="96"/>
        <v>0</v>
      </c>
      <c r="N419" s="43">
        <f t="shared" si="95"/>
        <v>0</v>
      </c>
    </row>
    <row r="420" spans="1:14" ht="19.95" customHeight="1" x14ac:dyDescent="0.3">
      <c r="A420" s="38">
        <v>14</v>
      </c>
      <c r="B420" s="88" t="s">
        <v>1097</v>
      </c>
      <c r="C420" s="138"/>
      <c r="D420" s="138"/>
      <c r="E420" s="141"/>
      <c r="F420" s="38" t="s">
        <v>829</v>
      </c>
      <c r="G420" s="56">
        <f t="shared" si="92"/>
        <v>422.80700000000002</v>
      </c>
      <c r="H420" s="40">
        <f t="shared" si="93"/>
        <v>317.89999999999998</v>
      </c>
      <c r="I420" s="41">
        <f t="shared" si="94"/>
        <v>215.04999999999998</v>
      </c>
      <c r="J420" s="55">
        <v>187</v>
      </c>
      <c r="K420" s="38" t="s">
        <v>4</v>
      </c>
      <c r="L420" s="38"/>
      <c r="M420" s="54">
        <f t="shared" si="96"/>
        <v>0</v>
      </c>
      <c r="N420" s="43">
        <f t="shared" si="95"/>
        <v>0</v>
      </c>
    </row>
    <row r="421" spans="1:14" ht="19.95" customHeight="1" x14ac:dyDescent="0.3">
      <c r="A421" s="38">
        <v>15</v>
      </c>
      <c r="B421" s="88" t="s">
        <v>1098</v>
      </c>
      <c r="C421" s="138"/>
      <c r="D421" s="138"/>
      <c r="E421" s="141"/>
      <c r="F421" s="38" t="s">
        <v>829</v>
      </c>
      <c r="G421" s="56">
        <f t="shared" si="92"/>
        <v>427.32900000000006</v>
      </c>
      <c r="H421" s="40">
        <f t="shared" si="93"/>
        <v>321.3</v>
      </c>
      <c r="I421" s="41">
        <f t="shared" si="94"/>
        <v>217.35</v>
      </c>
      <c r="J421" s="55">
        <v>189</v>
      </c>
      <c r="K421" s="38" t="s">
        <v>4</v>
      </c>
      <c r="L421" s="38"/>
      <c r="M421" s="54">
        <f t="shared" si="96"/>
        <v>0</v>
      </c>
      <c r="N421" s="43">
        <f t="shared" si="95"/>
        <v>0</v>
      </c>
    </row>
    <row r="422" spans="1:14" ht="19.95" customHeight="1" x14ac:dyDescent="0.3">
      <c r="A422" s="38">
        <v>16</v>
      </c>
      <c r="B422" s="88" t="s">
        <v>1099</v>
      </c>
      <c r="C422" s="138"/>
      <c r="D422" s="138"/>
      <c r="E422" s="141"/>
      <c r="F422" s="38" t="s">
        <v>829</v>
      </c>
      <c r="G422" s="56">
        <f t="shared" si="92"/>
        <v>431.851</v>
      </c>
      <c r="H422" s="40">
        <f t="shared" si="93"/>
        <v>324.7</v>
      </c>
      <c r="I422" s="41">
        <f t="shared" si="94"/>
        <v>219.64999999999998</v>
      </c>
      <c r="J422" s="55">
        <v>191</v>
      </c>
      <c r="K422" s="38" t="s">
        <v>4</v>
      </c>
      <c r="L422" s="38"/>
      <c r="M422" s="54">
        <f t="shared" si="96"/>
        <v>0</v>
      </c>
      <c r="N422" s="43">
        <f>SUM(J422*L422)</f>
        <v>0</v>
      </c>
    </row>
    <row r="423" spans="1:14" ht="19.95" customHeight="1" x14ac:dyDescent="0.3">
      <c r="A423" s="38">
        <v>17</v>
      </c>
      <c r="B423" s="88" t="s">
        <v>1100</v>
      </c>
      <c r="C423" s="138"/>
      <c r="D423" s="138"/>
      <c r="E423" s="141"/>
      <c r="F423" s="38" t="s">
        <v>829</v>
      </c>
      <c r="G423" s="56">
        <f t="shared" si="92"/>
        <v>434.11199999999997</v>
      </c>
      <c r="H423" s="40">
        <f t="shared" si="93"/>
        <v>326.39999999999998</v>
      </c>
      <c r="I423" s="41">
        <f t="shared" si="94"/>
        <v>220.79999999999998</v>
      </c>
      <c r="J423" s="55">
        <v>192</v>
      </c>
      <c r="K423" s="38" t="s">
        <v>4</v>
      </c>
      <c r="L423" s="38"/>
      <c r="M423" s="54">
        <f t="shared" si="96"/>
        <v>0</v>
      </c>
      <c r="N423" s="43">
        <f t="shared" ref="N423:N426" si="97">SUM(J423*L423)</f>
        <v>0</v>
      </c>
    </row>
    <row r="424" spans="1:14" ht="19.95" customHeight="1" x14ac:dyDescent="0.3">
      <c r="A424" s="38">
        <v>18</v>
      </c>
      <c r="B424" s="88" t="s">
        <v>1101</v>
      </c>
      <c r="C424" s="138"/>
      <c r="D424" s="138"/>
      <c r="E424" s="141"/>
      <c r="F424" s="38" t="s">
        <v>829</v>
      </c>
      <c r="G424" s="56">
        <f t="shared" si="92"/>
        <v>438.63400000000001</v>
      </c>
      <c r="H424" s="40">
        <f t="shared" si="93"/>
        <v>329.8</v>
      </c>
      <c r="I424" s="41">
        <f t="shared" si="94"/>
        <v>223.1</v>
      </c>
      <c r="J424" s="55">
        <v>194</v>
      </c>
      <c r="K424" s="38" t="s">
        <v>4</v>
      </c>
      <c r="L424" s="38"/>
      <c r="M424" s="54">
        <f t="shared" si="96"/>
        <v>0</v>
      </c>
      <c r="N424" s="43">
        <f t="shared" si="97"/>
        <v>0</v>
      </c>
    </row>
    <row r="425" spans="1:14" ht="19.95" customHeight="1" x14ac:dyDescent="0.3">
      <c r="A425" s="38">
        <v>19</v>
      </c>
      <c r="B425" s="88" t="s">
        <v>1102</v>
      </c>
      <c r="C425" s="138"/>
      <c r="D425" s="138"/>
      <c r="E425" s="141"/>
      <c r="F425" s="38" t="s">
        <v>829</v>
      </c>
      <c r="G425" s="56">
        <f t="shared" si="92"/>
        <v>443.15600000000001</v>
      </c>
      <c r="H425" s="40">
        <f t="shared" si="93"/>
        <v>333.2</v>
      </c>
      <c r="I425" s="41">
        <f t="shared" si="94"/>
        <v>225.39999999999998</v>
      </c>
      <c r="J425" s="55">
        <v>196</v>
      </c>
      <c r="K425" s="38" t="s">
        <v>4</v>
      </c>
      <c r="L425" s="38"/>
      <c r="M425" s="54">
        <f t="shared" si="96"/>
        <v>0</v>
      </c>
      <c r="N425" s="43">
        <f t="shared" si="97"/>
        <v>0</v>
      </c>
    </row>
    <row r="426" spans="1:14" ht="19.95" customHeight="1" x14ac:dyDescent="0.3">
      <c r="A426" s="38">
        <v>20</v>
      </c>
      <c r="B426" s="88" t="s">
        <v>1103</v>
      </c>
      <c r="C426" s="138"/>
      <c r="D426" s="138"/>
      <c r="E426" s="141"/>
      <c r="F426" s="38" t="s">
        <v>829</v>
      </c>
      <c r="G426" s="56">
        <f t="shared" si="92"/>
        <v>447.678</v>
      </c>
      <c r="H426" s="40">
        <f t="shared" si="93"/>
        <v>336.59999999999997</v>
      </c>
      <c r="I426" s="41">
        <f t="shared" si="94"/>
        <v>227.7</v>
      </c>
      <c r="J426" s="55">
        <v>198</v>
      </c>
      <c r="K426" s="38" t="s">
        <v>4</v>
      </c>
      <c r="L426" s="38"/>
      <c r="M426" s="54">
        <f t="shared" si="96"/>
        <v>0</v>
      </c>
      <c r="N426" s="43">
        <f t="shared" si="97"/>
        <v>0</v>
      </c>
    </row>
    <row r="427" spans="1:14" ht="19.95" customHeight="1" x14ac:dyDescent="0.3">
      <c r="A427" s="38">
        <v>21</v>
      </c>
      <c r="B427" s="88" t="s">
        <v>1104</v>
      </c>
      <c r="C427" s="138"/>
      <c r="D427" s="138"/>
      <c r="E427" s="141"/>
      <c r="F427" s="38" t="s">
        <v>829</v>
      </c>
      <c r="G427" s="56">
        <f t="shared" si="92"/>
        <v>452.20000000000005</v>
      </c>
      <c r="H427" s="40">
        <f t="shared" si="93"/>
        <v>340</v>
      </c>
      <c r="I427" s="41">
        <f t="shared" si="94"/>
        <v>229.99999999999997</v>
      </c>
      <c r="J427" s="55">
        <v>200</v>
      </c>
      <c r="K427" s="38" t="s">
        <v>4</v>
      </c>
      <c r="L427" s="38"/>
      <c r="M427" s="54">
        <f t="shared" si="96"/>
        <v>0</v>
      </c>
      <c r="N427" s="43">
        <f>SUM(J427*L427)</f>
        <v>0</v>
      </c>
    </row>
    <row r="428" spans="1:14" ht="19.95" customHeight="1" x14ac:dyDescent="0.3">
      <c r="A428" s="38">
        <v>22</v>
      </c>
      <c r="B428" s="88" t="s">
        <v>1105</v>
      </c>
      <c r="C428" s="138"/>
      <c r="D428" s="138"/>
      <c r="E428" s="141"/>
      <c r="F428" s="38" t="s">
        <v>829</v>
      </c>
      <c r="G428" s="56">
        <f t="shared" si="92"/>
        <v>456.72199999999998</v>
      </c>
      <c r="H428" s="40">
        <f t="shared" si="93"/>
        <v>343.4</v>
      </c>
      <c r="I428" s="41">
        <f t="shared" si="94"/>
        <v>232.29999999999998</v>
      </c>
      <c r="J428" s="55">
        <v>202</v>
      </c>
      <c r="K428" s="38" t="s">
        <v>4</v>
      </c>
      <c r="L428" s="38"/>
      <c r="M428" s="54">
        <f t="shared" si="96"/>
        <v>0</v>
      </c>
      <c r="N428" s="43">
        <f>SUM(J428*L428)</f>
        <v>0</v>
      </c>
    </row>
    <row r="429" spans="1:14" ht="19.95" customHeight="1" x14ac:dyDescent="0.3">
      <c r="A429" s="38">
        <v>23</v>
      </c>
      <c r="B429" s="88" t="s">
        <v>1106</v>
      </c>
      <c r="C429" s="138"/>
      <c r="D429" s="138"/>
      <c r="E429" s="141"/>
      <c r="F429" s="38" t="s">
        <v>829</v>
      </c>
      <c r="G429" s="56">
        <f t="shared" si="92"/>
        <v>458.983</v>
      </c>
      <c r="H429" s="40">
        <f t="shared" si="93"/>
        <v>345.09999999999997</v>
      </c>
      <c r="I429" s="41">
        <f t="shared" si="94"/>
        <v>233.45</v>
      </c>
      <c r="J429" s="55">
        <v>203</v>
      </c>
      <c r="K429" s="38" t="s">
        <v>4</v>
      </c>
      <c r="L429" s="38"/>
      <c r="M429" s="54">
        <f t="shared" si="96"/>
        <v>0</v>
      </c>
      <c r="N429" s="43">
        <f>SUM(J429*L429)</f>
        <v>0</v>
      </c>
    </row>
    <row r="430" spans="1:14" ht="19.95" customHeight="1" x14ac:dyDescent="0.3">
      <c r="A430" s="38">
        <v>24</v>
      </c>
      <c r="B430" s="88" t="s">
        <v>1107</v>
      </c>
      <c r="C430" s="138"/>
      <c r="D430" s="138"/>
      <c r="E430" s="141"/>
      <c r="F430" s="38" t="s">
        <v>829</v>
      </c>
      <c r="G430" s="56">
        <f t="shared" si="92"/>
        <v>463.50500000000005</v>
      </c>
      <c r="H430" s="40">
        <f t="shared" si="93"/>
        <v>348.5</v>
      </c>
      <c r="I430" s="41">
        <f t="shared" si="94"/>
        <v>235.74999999999997</v>
      </c>
      <c r="J430" s="55">
        <v>205</v>
      </c>
      <c r="K430" s="38" t="s">
        <v>4</v>
      </c>
      <c r="L430" s="38"/>
      <c r="M430" s="54">
        <f t="shared" si="96"/>
        <v>0</v>
      </c>
      <c r="N430" s="43">
        <f>SUM(J430*L430)</f>
        <v>0</v>
      </c>
    </row>
    <row r="431" spans="1:14" ht="19.95" customHeight="1" x14ac:dyDescent="0.3">
      <c r="A431" s="38">
        <v>25</v>
      </c>
      <c r="B431" s="88" t="s">
        <v>1108</v>
      </c>
      <c r="C431" s="138"/>
      <c r="D431" s="138"/>
      <c r="E431" s="141"/>
      <c r="F431" s="38" t="s">
        <v>829</v>
      </c>
      <c r="G431" s="56">
        <f t="shared" si="92"/>
        <v>468.02699999999999</v>
      </c>
      <c r="H431" s="40">
        <f t="shared" si="93"/>
        <v>351.9</v>
      </c>
      <c r="I431" s="41">
        <f t="shared" si="94"/>
        <v>238.04999999999998</v>
      </c>
      <c r="J431" s="55">
        <v>207</v>
      </c>
      <c r="K431" s="38" t="s">
        <v>4</v>
      </c>
      <c r="L431" s="38"/>
      <c r="M431" s="54">
        <f t="shared" si="96"/>
        <v>0</v>
      </c>
      <c r="N431" s="43">
        <f t="shared" ref="N431:N435" si="98">SUM(J431*L431)</f>
        <v>0</v>
      </c>
    </row>
    <row r="432" spans="1:14" ht="19.95" customHeight="1" x14ac:dyDescent="0.3">
      <c r="A432" s="38">
        <v>26</v>
      </c>
      <c r="B432" s="88" t="s">
        <v>1109</v>
      </c>
      <c r="C432" s="138"/>
      <c r="D432" s="138"/>
      <c r="E432" s="141"/>
      <c r="F432" s="38" t="s">
        <v>829</v>
      </c>
      <c r="G432" s="56">
        <f t="shared" si="92"/>
        <v>472.54900000000004</v>
      </c>
      <c r="H432" s="40">
        <f t="shared" si="93"/>
        <v>355.3</v>
      </c>
      <c r="I432" s="41">
        <f t="shared" si="94"/>
        <v>240.35</v>
      </c>
      <c r="J432" s="55">
        <v>209</v>
      </c>
      <c r="K432" s="38" t="s">
        <v>4</v>
      </c>
      <c r="L432" s="38"/>
      <c r="M432" s="54">
        <f t="shared" si="96"/>
        <v>0</v>
      </c>
      <c r="N432" s="43">
        <f t="shared" si="98"/>
        <v>0</v>
      </c>
    </row>
    <row r="433" spans="1:14" ht="19.95" customHeight="1" x14ac:dyDescent="0.3">
      <c r="A433" s="38">
        <v>27</v>
      </c>
      <c r="B433" s="88" t="s">
        <v>1110</v>
      </c>
      <c r="C433" s="138"/>
      <c r="D433" s="138"/>
      <c r="E433" s="141"/>
      <c r="F433" s="38" t="s">
        <v>829</v>
      </c>
      <c r="G433" s="56">
        <f t="shared" si="92"/>
        <v>477.07100000000003</v>
      </c>
      <c r="H433" s="40">
        <f t="shared" si="93"/>
        <v>358.7</v>
      </c>
      <c r="I433" s="41">
        <f t="shared" si="94"/>
        <v>242.64999999999998</v>
      </c>
      <c r="J433" s="55">
        <v>211</v>
      </c>
      <c r="K433" s="38" t="s">
        <v>4</v>
      </c>
      <c r="L433" s="38"/>
      <c r="M433" s="54">
        <f t="shared" si="96"/>
        <v>0</v>
      </c>
      <c r="N433" s="43">
        <f t="shared" si="98"/>
        <v>0</v>
      </c>
    </row>
    <row r="434" spans="1:14" ht="19.95" customHeight="1" x14ac:dyDescent="0.3">
      <c r="A434" s="38">
        <v>28</v>
      </c>
      <c r="B434" s="88" t="s">
        <v>1111</v>
      </c>
      <c r="C434" s="138"/>
      <c r="D434" s="138"/>
      <c r="E434" s="141"/>
      <c r="F434" s="38" t="s">
        <v>829</v>
      </c>
      <c r="G434" s="56">
        <f t="shared" si="92"/>
        <v>481.59299999999996</v>
      </c>
      <c r="H434" s="40">
        <f t="shared" si="93"/>
        <v>362.09999999999997</v>
      </c>
      <c r="I434" s="41">
        <f t="shared" si="94"/>
        <v>244.95</v>
      </c>
      <c r="J434" s="55">
        <v>213</v>
      </c>
      <c r="K434" s="38" t="s">
        <v>4</v>
      </c>
      <c r="L434" s="38"/>
      <c r="M434" s="54">
        <f t="shared" si="96"/>
        <v>0</v>
      </c>
      <c r="N434" s="43">
        <f t="shared" si="98"/>
        <v>0</v>
      </c>
    </row>
    <row r="435" spans="1:14" ht="19.95" customHeight="1" x14ac:dyDescent="0.3">
      <c r="A435" s="38">
        <v>29</v>
      </c>
      <c r="B435" s="88" t="s">
        <v>1112</v>
      </c>
      <c r="C435" s="139"/>
      <c r="D435" s="139"/>
      <c r="E435" s="142"/>
      <c r="F435" s="38" t="s">
        <v>829</v>
      </c>
      <c r="G435" s="56">
        <f t="shared" si="92"/>
        <v>486.11500000000001</v>
      </c>
      <c r="H435" s="40">
        <f t="shared" si="93"/>
        <v>365.5</v>
      </c>
      <c r="I435" s="41">
        <f t="shared" si="94"/>
        <v>247.24999999999997</v>
      </c>
      <c r="J435" s="55">
        <v>215</v>
      </c>
      <c r="K435" s="38" t="s">
        <v>4</v>
      </c>
      <c r="L435" s="38"/>
      <c r="M435" s="54">
        <f t="shared" si="96"/>
        <v>0</v>
      </c>
      <c r="N435" s="43">
        <f t="shared" si="98"/>
        <v>0</v>
      </c>
    </row>
    <row r="436" spans="1:14" ht="19.95" customHeight="1" x14ac:dyDescent="0.3">
      <c r="A436" s="146" t="s">
        <v>1113</v>
      </c>
      <c r="B436" s="146"/>
      <c r="C436" s="146"/>
      <c r="D436" s="146"/>
      <c r="E436" s="146"/>
      <c r="F436" s="146"/>
      <c r="G436" s="146"/>
      <c r="H436" s="146"/>
      <c r="I436" s="146"/>
      <c r="J436" s="146"/>
      <c r="K436" s="146"/>
      <c r="L436" s="146"/>
      <c r="M436" s="146"/>
      <c r="N436" s="146"/>
    </row>
    <row r="437" spans="1:14" ht="19.95" customHeight="1" x14ac:dyDescent="0.3">
      <c r="A437" s="143" t="s">
        <v>979</v>
      </c>
      <c r="B437" s="144"/>
      <c r="C437" s="144"/>
      <c r="D437" s="144"/>
      <c r="E437" s="144"/>
      <c r="F437" s="144"/>
      <c r="G437" s="144"/>
      <c r="H437" s="144"/>
      <c r="I437" s="144"/>
      <c r="J437" s="144"/>
      <c r="K437" s="144"/>
      <c r="L437" s="144"/>
      <c r="M437" s="144"/>
      <c r="N437" s="145"/>
    </row>
    <row r="438" spans="1:14" ht="43.05" customHeight="1" x14ac:dyDescent="0.3">
      <c r="A438" s="38">
        <v>1</v>
      </c>
      <c r="B438" s="88" t="s">
        <v>1288</v>
      </c>
      <c r="C438" s="147" t="s">
        <v>1114</v>
      </c>
      <c r="D438" s="140" t="s">
        <v>828</v>
      </c>
      <c r="E438" s="140"/>
      <c r="F438" s="38" t="s">
        <v>829</v>
      </c>
      <c r="G438" s="56">
        <f>H438*1.33</f>
        <v>203.49</v>
      </c>
      <c r="H438" s="40">
        <f>J438*1.7</f>
        <v>153</v>
      </c>
      <c r="I438" s="41">
        <f>J438*1.15</f>
        <v>103.49999999999999</v>
      </c>
      <c r="J438" s="55">
        <v>90</v>
      </c>
      <c r="K438" s="38" t="s">
        <v>4</v>
      </c>
      <c r="L438" s="38"/>
      <c r="M438" s="54">
        <f>SUM(I438*L438)</f>
        <v>0</v>
      </c>
      <c r="N438" s="43">
        <f t="shared" ref="N438:N446" si="99">SUM(J438*L438)</f>
        <v>0</v>
      </c>
    </row>
    <row r="439" spans="1:14" ht="43.05" customHeight="1" x14ac:dyDescent="0.3">
      <c r="A439" s="38">
        <v>2</v>
      </c>
      <c r="B439" s="88" t="s">
        <v>1289</v>
      </c>
      <c r="C439" s="138"/>
      <c r="D439" s="138"/>
      <c r="E439" s="141"/>
      <c r="F439" s="38" t="s">
        <v>829</v>
      </c>
      <c r="G439" s="56">
        <f t="shared" ref="G439:G446" si="100">H439*1.33</f>
        <v>205.751</v>
      </c>
      <c r="H439" s="40">
        <f t="shared" ref="H439:H446" si="101">J439*1.7</f>
        <v>154.69999999999999</v>
      </c>
      <c r="I439" s="41">
        <f t="shared" ref="I439:I446" si="102">J439*1.15</f>
        <v>104.64999999999999</v>
      </c>
      <c r="J439" s="55">
        <v>91</v>
      </c>
      <c r="K439" s="38" t="s">
        <v>4</v>
      </c>
      <c r="L439" s="38"/>
      <c r="M439" s="54">
        <f t="shared" ref="M439:M446" si="103">SUM(I439*L439)</f>
        <v>0</v>
      </c>
      <c r="N439" s="43">
        <f t="shared" si="99"/>
        <v>0</v>
      </c>
    </row>
    <row r="440" spans="1:14" ht="43.05" customHeight="1" x14ac:dyDescent="0.3">
      <c r="A440" s="38">
        <v>3</v>
      </c>
      <c r="B440" s="88" t="s">
        <v>1290</v>
      </c>
      <c r="C440" s="138"/>
      <c r="D440" s="138"/>
      <c r="E440" s="141"/>
      <c r="F440" s="38" t="s">
        <v>829</v>
      </c>
      <c r="G440" s="56">
        <f t="shared" si="100"/>
        <v>210.273</v>
      </c>
      <c r="H440" s="40">
        <f t="shared" si="101"/>
        <v>158.1</v>
      </c>
      <c r="I440" s="41">
        <f t="shared" si="102"/>
        <v>106.94999999999999</v>
      </c>
      <c r="J440" s="55">
        <v>93</v>
      </c>
      <c r="K440" s="38" t="s">
        <v>4</v>
      </c>
      <c r="L440" s="38"/>
      <c r="M440" s="54">
        <f t="shared" si="103"/>
        <v>0</v>
      </c>
      <c r="N440" s="43">
        <f t="shared" si="99"/>
        <v>0</v>
      </c>
    </row>
    <row r="441" spans="1:14" ht="43.05" customHeight="1" x14ac:dyDescent="0.3">
      <c r="A441" s="38">
        <v>4</v>
      </c>
      <c r="B441" s="88" t="s">
        <v>1291</v>
      </c>
      <c r="C441" s="138"/>
      <c r="D441" s="138"/>
      <c r="E441" s="141"/>
      <c r="F441" s="38" t="s">
        <v>829</v>
      </c>
      <c r="G441" s="56">
        <f t="shared" si="100"/>
        <v>214.79500000000002</v>
      </c>
      <c r="H441" s="40">
        <f t="shared" si="101"/>
        <v>161.5</v>
      </c>
      <c r="I441" s="41">
        <f t="shared" si="102"/>
        <v>109.24999999999999</v>
      </c>
      <c r="J441" s="55">
        <v>95</v>
      </c>
      <c r="K441" s="38" t="s">
        <v>4</v>
      </c>
      <c r="L441" s="38"/>
      <c r="M441" s="54">
        <f t="shared" si="103"/>
        <v>0</v>
      </c>
      <c r="N441" s="43">
        <f t="shared" si="99"/>
        <v>0</v>
      </c>
    </row>
    <row r="442" spans="1:14" ht="43.05" customHeight="1" x14ac:dyDescent="0.3">
      <c r="A442" s="38">
        <v>5</v>
      </c>
      <c r="B442" s="88" t="s">
        <v>1292</v>
      </c>
      <c r="C442" s="138"/>
      <c r="D442" s="138"/>
      <c r="E442" s="141"/>
      <c r="F442" s="38" t="s">
        <v>829</v>
      </c>
      <c r="G442" s="56">
        <f t="shared" si="100"/>
        <v>219.31700000000001</v>
      </c>
      <c r="H442" s="40">
        <f t="shared" si="101"/>
        <v>164.9</v>
      </c>
      <c r="I442" s="41">
        <f t="shared" si="102"/>
        <v>111.55</v>
      </c>
      <c r="J442" s="55">
        <v>97</v>
      </c>
      <c r="K442" s="38" t="s">
        <v>4</v>
      </c>
      <c r="L442" s="38"/>
      <c r="M442" s="54">
        <f t="shared" si="103"/>
        <v>0</v>
      </c>
      <c r="N442" s="43">
        <f t="shared" si="99"/>
        <v>0</v>
      </c>
    </row>
    <row r="443" spans="1:14" ht="43.05" customHeight="1" x14ac:dyDescent="0.3">
      <c r="A443" s="38">
        <v>6</v>
      </c>
      <c r="B443" s="88" t="s">
        <v>1293</v>
      </c>
      <c r="C443" s="138"/>
      <c r="D443" s="138"/>
      <c r="E443" s="141"/>
      <c r="F443" s="38" t="s">
        <v>829</v>
      </c>
      <c r="G443" s="56">
        <f t="shared" si="100"/>
        <v>223.839</v>
      </c>
      <c r="H443" s="40">
        <f t="shared" si="101"/>
        <v>168.29999999999998</v>
      </c>
      <c r="I443" s="41">
        <f t="shared" si="102"/>
        <v>113.85</v>
      </c>
      <c r="J443" s="55">
        <v>99</v>
      </c>
      <c r="K443" s="38" t="s">
        <v>4</v>
      </c>
      <c r="L443" s="38"/>
      <c r="M443" s="54">
        <f t="shared" si="103"/>
        <v>0</v>
      </c>
      <c r="N443" s="43">
        <f t="shared" si="99"/>
        <v>0</v>
      </c>
    </row>
    <row r="444" spans="1:14" ht="43.05" customHeight="1" x14ac:dyDescent="0.3">
      <c r="A444" s="38">
        <v>7</v>
      </c>
      <c r="B444" s="88" t="s">
        <v>1294</v>
      </c>
      <c r="C444" s="138"/>
      <c r="D444" s="138"/>
      <c r="E444" s="141"/>
      <c r="F444" s="38" t="s">
        <v>829</v>
      </c>
      <c r="G444" s="56">
        <f t="shared" si="100"/>
        <v>228.36099999999999</v>
      </c>
      <c r="H444" s="40">
        <f t="shared" si="101"/>
        <v>171.7</v>
      </c>
      <c r="I444" s="41">
        <f t="shared" si="102"/>
        <v>116.14999999999999</v>
      </c>
      <c r="J444" s="55">
        <v>101</v>
      </c>
      <c r="K444" s="38" t="s">
        <v>4</v>
      </c>
      <c r="L444" s="38"/>
      <c r="M444" s="54">
        <f t="shared" si="103"/>
        <v>0</v>
      </c>
      <c r="N444" s="43">
        <f t="shared" si="99"/>
        <v>0</v>
      </c>
    </row>
    <row r="445" spans="1:14" ht="43.05" customHeight="1" x14ac:dyDescent="0.3">
      <c r="A445" s="38">
        <v>8</v>
      </c>
      <c r="B445" s="88" t="s">
        <v>1295</v>
      </c>
      <c r="C445" s="138"/>
      <c r="D445" s="138"/>
      <c r="E445" s="141"/>
      <c r="F445" s="38" t="s">
        <v>829</v>
      </c>
      <c r="G445" s="56">
        <f t="shared" si="100"/>
        <v>230.62200000000001</v>
      </c>
      <c r="H445" s="40">
        <f t="shared" si="101"/>
        <v>173.4</v>
      </c>
      <c r="I445" s="41">
        <f t="shared" si="102"/>
        <v>117.3</v>
      </c>
      <c r="J445" s="55">
        <v>102</v>
      </c>
      <c r="K445" s="38" t="s">
        <v>4</v>
      </c>
      <c r="L445" s="38"/>
      <c r="M445" s="54">
        <f t="shared" si="103"/>
        <v>0</v>
      </c>
      <c r="N445" s="43">
        <f t="shared" si="99"/>
        <v>0</v>
      </c>
    </row>
    <row r="446" spans="1:14" ht="43.05" customHeight="1" x14ac:dyDescent="0.3">
      <c r="A446" s="38">
        <v>9</v>
      </c>
      <c r="B446" s="88" t="s">
        <v>1296</v>
      </c>
      <c r="C446" s="138"/>
      <c r="D446" s="138"/>
      <c r="E446" s="141"/>
      <c r="F446" s="38" t="s">
        <v>829</v>
      </c>
      <c r="G446" s="56">
        <f t="shared" si="100"/>
        <v>235.14399999999998</v>
      </c>
      <c r="H446" s="40">
        <f t="shared" si="101"/>
        <v>176.79999999999998</v>
      </c>
      <c r="I446" s="41">
        <f t="shared" si="102"/>
        <v>119.6</v>
      </c>
      <c r="J446" s="55">
        <v>104</v>
      </c>
      <c r="K446" s="38" t="s">
        <v>4</v>
      </c>
      <c r="L446" s="38"/>
      <c r="M446" s="54">
        <f t="shared" si="103"/>
        <v>0</v>
      </c>
      <c r="N446" s="43">
        <f t="shared" si="99"/>
        <v>0</v>
      </c>
    </row>
    <row r="447" spans="1:14" ht="19.95" customHeight="1" x14ac:dyDescent="0.3">
      <c r="A447" s="143" t="s">
        <v>981</v>
      </c>
      <c r="B447" s="144"/>
      <c r="C447" s="144"/>
      <c r="D447" s="144"/>
      <c r="E447" s="144"/>
      <c r="F447" s="144"/>
      <c r="G447" s="144"/>
      <c r="H447" s="144"/>
      <c r="I447" s="144"/>
      <c r="J447" s="144"/>
      <c r="K447" s="144"/>
      <c r="L447" s="144"/>
      <c r="M447" s="144"/>
      <c r="N447" s="145"/>
    </row>
    <row r="448" spans="1:14" ht="43.05" customHeight="1" x14ac:dyDescent="0.3">
      <c r="A448" s="38">
        <v>1</v>
      </c>
      <c r="B448" s="88" t="s">
        <v>1297</v>
      </c>
      <c r="C448" s="137" t="s">
        <v>1115</v>
      </c>
      <c r="D448" s="137" t="s">
        <v>828</v>
      </c>
      <c r="E448" s="140"/>
      <c r="F448" s="38" t="s">
        <v>829</v>
      </c>
      <c r="G448" s="56">
        <f>H448*1.33</f>
        <v>221.578</v>
      </c>
      <c r="H448" s="40">
        <f>J448*1.7</f>
        <v>166.6</v>
      </c>
      <c r="I448" s="41">
        <f>J448*1.15</f>
        <v>112.69999999999999</v>
      </c>
      <c r="J448" s="55">
        <v>98</v>
      </c>
      <c r="K448" s="38" t="s">
        <v>4</v>
      </c>
      <c r="L448" s="38"/>
      <c r="M448" s="54">
        <f>SUM(I448*L448)</f>
        <v>0</v>
      </c>
      <c r="N448" s="43">
        <f t="shared" ref="N448:N462" si="104">SUM(J448*L448)</f>
        <v>0</v>
      </c>
    </row>
    <row r="449" spans="1:14" ht="43.05" customHeight="1" x14ac:dyDescent="0.3">
      <c r="A449" s="38">
        <v>2</v>
      </c>
      <c r="B449" s="88" t="s">
        <v>1298</v>
      </c>
      <c r="C449" s="138"/>
      <c r="D449" s="138"/>
      <c r="E449" s="141"/>
      <c r="F449" s="38" t="s">
        <v>829</v>
      </c>
      <c r="G449" s="56">
        <f t="shared" ref="G449:G476" si="105">H449*1.33</f>
        <v>226.10000000000002</v>
      </c>
      <c r="H449" s="40">
        <f t="shared" ref="H449:H476" si="106">J449*1.7</f>
        <v>170</v>
      </c>
      <c r="I449" s="41">
        <f t="shared" ref="I449:I476" si="107">J449*1.15</f>
        <v>114.99999999999999</v>
      </c>
      <c r="J449" s="55">
        <v>100</v>
      </c>
      <c r="K449" s="38" t="s">
        <v>4</v>
      </c>
      <c r="L449" s="38"/>
      <c r="M449" s="54">
        <f t="shared" ref="M449:M476" si="108">SUM(I449*L449)</f>
        <v>0</v>
      </c>
      <c r="N449" s="43">
        <f t="shared" si="104"/>
        <v>0</v>
      </c>
    </row>
    <row r="450" spans="1:14" ht="43.05" customHeight="1" x14ac:dyDescent="0.3">
      <c r="A450" s="38">
        <v>3</v>
      </c>
      <c r="B450" s="88" t="s">
        <v>1299</v>
      </c>
      <c r="C450" s="138"/>
      <c r="D450" s="138"/>
      <c r="E450" s="141"/>
      <c r="F450" s="38" t="s">
        <v>829</v>
      </c>
      <c r="G450" s="56">
        <f t="shared" si="105"/>
        <v>230.62200000000001</v>
      </c>
      <c r="H450" s="40">
        <f t="shared" si="106"/>
        <v>173.4</v>
      </c>
      <c r="I450" s="41">
        <f t="shared" si="107"/>
        <v>117.3</v>
      </c>
      <c r="J450" s="55">
        <v>102</v>
      </c>
      <c r="K450" s="38" t="s">
        <v>4</v>
      </c>
      <c r="L450" s="38"/>
      <c r="M450" s="54">
        <f t="shared" si="108"/>
        <v>0</v>
      </c>
      <c r="N450" s="43">
        <f t="shared" si="104"/>
        <v>0</v>
      </c>
    </row>
    <row r="451" spans="1:14" ht="43.05" customHeight="1" x14ac:dyDescent="0.3">
      <c r="A451" s="38">
        <v>4</v>
      </c>
      <c r="B451" s="88" t="s">
        <v>1300</v>
      </c>
      <c r="C451" s="138"/>
      <c r="D451" s="138"/>
      <c r="E451" s="141"/>
      <c r="F451" s="38" t="s">
        <v>829</v>
      </c>
      <c r="G451" s="56">
        <f t="shared" si="105"/>
        <v>235.14399999999998</v>
      </c>
      <c r="H451" s="40">
        <f t="shared" si="106"/>
        <v>176.79999999999998</v>
      </c>
      <c r="I451" s="41">
        <f t="shared" si="107"/>
        <v>119.6</v>
      </c>
      <c r="J451" s="55">
        <v>104</v>
      </c>
      <c r="K451" s="38" t="s">
        <v>4</v>
      </c>
      <c r="L451" s="38"/>
      <c r="M451" s="54">
        <f t="shared" si="108"/>
        <v>0</v>
      </c>
      <c r="N451" s="43">
        <f t="shared" si="104"/>
        <v>0</v>
      </c>
    </row>
    <row r="452" spans="1:14" ht="43.05" customHeight="1" x14ac:dyDescent="0.3">
      <c r="A452" s="38">
        <v>5</v>
      </c>
      <c r="B452" s="88" t="s">
        <v>1301</v>
      </c>
      <c r="C452" s="138"/>
      <c r="D452" s="138"/>
      <c r="E452" s="141"/>
      <c r="F452" s="38" t="s">
        <v>829</v>
      </c>
      <c r="G452" s="56">
        <f t="shared" si="105"/>
        <v>239.666</v>
      </c>
      <c r="H452" s="40">
        <f t="shared" si="106"/>
        <v>180.2</v>
      </c>
      <c r="I452" s="41">
        <f t="shared" si="107"/>
        <v>121.89999999999999</v>
      </c>
      <c r="J452" s="55">
        <v>106</v>
      </c>
      <c r="K452" s="38" t="s">
        <v>4</v>
      </c>
      <c r="L452" s="38"/>
      <c r="M452" s="54">
        <f t="shared" si="108"/>
        <v>0</v>
      </c>
      <c r="N452" s="43">
        <f t="shared" si="104"/>
        <v>0</v>
      </c>
    </row>
    <row r="453" spans="1:14" ht="43.05" customHeight="1" x14ac:dyDescent="0.3">
      <c r="A453" s="38">
        <v>6</v>
      </c>
      <c r="B453" s="88" t="s">
        <v>1302</v>
      </c>
      <c r="C453" s="138"/>
      <c r="D453" s="138"/>
      <c r="E453" s="141"/>
      <c r="F453" s="38" t="s">
        <v>829</v>
      </c>
      <c r="G453" s="56">
        <f t="shared" si="105"/>
        <v>241.92700000000002</v>
      </c>
      <c r="H453" s="40">
        <f t="shared" si="106"/>
        <v>181.9</v>
      </c>
      <c r="I453" s="41">
        <f t="shared" si="107"/>
        <v>123.05</v>
      </c>
      <c r="J453" s="55">
        <v>107</v>
      </c>
      <c r="K453" s="38" t="s">
        <v>4</v>
      </c>
      <c r="L453" s="38"/>
      <c r="M453" s="54">
        <f t="shared" si="108"/>
        <v>0</v>
      </c>
      <c r="N453" s="43">
        <f t="shared" si="104"/>
        <v>0</v>
      </c>
    </row>
    <row r="454" spans="1:14" ht="43.05" customHeight="1" x14ac:dyDescent="0.3">
      <c r="A454" s="38">
        <v>7</v>
      </c>
      <c r="B454" s="88" t="s">
        <v>1303</v>
      </c>
      <c r="C454" s="138"/>
      <c r="D454" s="138"/>
      <c r="E454" s="141"/>
      <c r="F454" s="38" t="s">
        <v>829</v>
      </c>
      <c r="G454" s="56">
        <f t="shared" si="105"/>
        <v>246.44899999999998</v>
      </c>
      <c r="H454" s="40">
        <f t="shared" si="106"/>
        <v>185.29999999999998</v>
      </c>
      <c r="I454" s="41">
        <f t="shared" si="107"/>
        <v>125.35</v>
      </c>
      <c r="J454" s="55">
        <v>109</v>
      </c>
      <c r="K454" s="38" t="s">
        <v>4</v>
      </c>
      <c r="L454" s="38"/>
      <c r="M454" s="54">
        <f t="shared" si="108"/>
        <v>0</v>
      </c>
      <c r="N454" s="43">
        <f t="shared" si="104"/>
        <v>0</v>
      </c>
    </row>
    <row r="455" spans="1:14" ht="43.05" customHeight="1" x14ac:dyDescent="0.3">
      <c r="A455" s="38">
        <v>8</v>
      </c>
      <c r="B455" s="88" t="s">
        <v>1304</v>
      </c>
      <c r="C455" s="138"/>
      <c r="D455" s="138"/>
      <c r="E455" s="141"/>
      <c r="F455" s="38" t="s">
        <v>829</v>
      </c>
      <c r="G455" s="56">
        <f t="shared" si="105"/>
        <v>250.971</v>
      </c>
      <c r="H455" s="40">
        <f t="shared" si="106"/>
        <v>188.7</v>
      </c>
      <c r="I455" s="41">
        <f t="shared" si="107"/>
        <v>127.64999999999999</v>
      </c>
      <c r="J455" s="55">
        <v>111</v>
      </c>
      <c r="K455" s="38" t="s">
        <v>4</v>
      </c>
      <c r="L455" s="38"/>
      <c r="M455" s="54">
        <f t="shared" si="108"/>
        <v>0</v>
      </c>
      <c r="N455" s="43">
        <f t="shared" si="104"/>
        <v>0</v>
      </c>
    </row>
    <row r="456" spans="1:14" ht="43.05" customHeight="1" x14ac:dyDescent="0.3">
      <c r="A456" s="38">
        <v>9</v>
      </c>
      <c r="B456" s="88" t="s">
        <v>1305</v>
      </c>
      <c r="C456" s="138"/>
      <c r="D456" s="138"/>
      <c r="E456" s="141"/>
      <c r="F456" s="38" t="s">
        <v>829</v>
      </c>
      <c r="G456" s="56">
        <f t="shared" si="105"/>
        <v>255.49299999999999</v>
      </c>
      <c r="H456" s="40">
        <f t="shared" si="106"/>
        <v>192.1</v>
      </c>
      <c r="I456" s="41">
        <f t="shared" si="107"/>
        <v>129.94999999999999</v>
      </c>
      <c r="J456" s="55">
        <v>113</v>
      </c>
      <c r="K456" s="38" t="s">
        <v>4</v>
      </c>
      <c r="L456" s="38"/>
      <c r="M456" s="54">
        <f t="shared" si="108"/>
        <v>0</v>
      </c>
      <c r="N456" s="43">
        <f t="shared" si="104"/>
        <v>0</v>
      </c>
    </row>
    <row r="457" spans="1:14" ht="43.05" customHeight="1" x14ac:dyDescent="0.3">
      <c r="A457" s="38">
        <v>10</v>
      </c>
      <c r="B457" s="88" t="s">
        <v>1306</v>
      </c>
      <c r="C457" s="138"/>
      <c r="D457" s="138"/>
      <c r="E457" s="141"/>
      <c r="F457" s="38" t="s">
        <v>829</v>
      </c>
      <c r="G457" s="56">
        <f t="shared" si="105"/>
        <v>260.01499999999999</v>
      </c>
      <c r="H457" s="40">
        <f t="shared" si="106"/>
        <v>195.5</v>
      </c>
      <c r="I457" s="41">
        <f t="shared" si="107"/>
        <v>132.25</v>
      </c>
      <c r="J457" s="55">
        <v>115</v>
      </c>
      <c r="K457" s="38" t="s">
        <v>4</v>
      </c>
      <c r="L457" s="38"/>
      <c r="M457" s="54">
        <f t="shared" si="108"/>
        <v>0</v>
      </c>
      <c r="N457" s="43">
        <f t="shared" si="104"/>
        <v>0</v>
      </c>
    </row>
    <row r="458" spans="1:14" ht="43.05" customHeight="1" x14ac:dyDescent="0.3">
      <c r="A458" s="38">
        <v>11</v>
      </c>
      <c r="B458" s="88" t="s">
        <v>1307</v>
      </c>
      <c r="C458" s="138"/>
      <c r="D458" s="138"/>
      <c r="E458" s="141"/>
      <c r="F458" s="38" t="s">
        <v>829</v>
      </c>
      <c r="G458" s="56">
        <f t="shared" si="105"/>
        <v>262.27600000000001</v>
      </c>
      <c r="H458" s="40">
        <f t="shared" si="106"/>
        <v>197.2</v>
      </c>
      <c r="I458" s="41">
        <f t="shared" si="107"/>
        <v>133.39999999999998</v>
      </c>
      <c r="J458" s="55">
        <v>116</v>
      </c>
      <c r="K458" s="38" t="s">
        <v>4</v>
      </c>
      <c r="L458" s="38"/>
      <c r="M458" s="54">
        <f t="shared" si="108"/>
        <v>0</v>
      </c>
      <c r="N458" s="43">
        <f t="shared" si="104"/>
        <v>0</v>
      </c>
    </row>
    <row r="459" spans="1:14" ht="43.05" customHeight="1" x14ac:dyDescent="0.3">
      <c r="A459" s="38">
        <v>12</v>
      </c>
      <c r="B459" s="88" t="s">
        <v>1308</v>
      </c>
      <c r="C459" s="138"/>
      <c r="D459" s="138"/>
      <c r="E459" s="141"/>
      <c r="F459" s="38" t="s">
        <v>829</v>
      </c>
      <c r="G459" s="56">
        <f t="shared" si="105"/>
        <v>266.798</v>
      </c>
      <c r="H459" s="40">
        <f t="shared" si="106"/>
        <v>200.6</v>
      </c>
      <c r="I459" s="41">
        <f t="shared" si="107"/>
        <v>135.69999999999999</v>
      </c>
      <c r="J459" s="55">
        <v>118</v>
      </c>
      <c r="K459" s="38" t="s">
        <v>4</v>
      </c>
      <c r="L459" s="38"/>
      <c r="M459" s="54">
        <f t="shared" si="108"/>
        <v>0</v>
      </c>
      <c r="N459" s="43">
        <f t="shared" si="104"/>
        <v>0</v>
      </c>
    </row>
    <row r="460" spans="1:14" ht="43.05" customHeight="1" x14ac:dyDescent="0.3">
      <c r="A460" s="38">
        <v>13</v>
      </c>
      <c r="B460" s="88" t="s">
        <v>1309</v>
      </c>
      <c r="C460" s="138"/>
      <c r="D460" s="138"/>
      <c r="E460" s="141"/>
      <c r="F460" s="38" t="s">
        <v>829</v>
      </c>
      <c r="G460" s="56">
        <f t="shared" si="105"/>
        <v>271.32</v>
      </c>
      <c r="H460" s="40">
        <f t="shared" si="106"/>
        <v>204</v>
      </c>
      <c r="I460" s="41">
        <f t="shared" si="107"/>
        <v>138</v>
      </c>
      <c r="J460" s="55">
        <v>120</v>
      </c>
      <c r="K460" s="38" t="s">
        <v>4</v>
      </c>
      <c r="L460" s="38"/>
      <c r="M460" s="54">
        <f t="shared" si="108"/>
        <v>0</v>
      </c>
      <c r="N460" s="43">
        <f t="shared" si="104"/>
        <v>0</v>
      </c>
    </row>
    <row r="461" spans="1:14" ht="43.05" customHeight="1" x14ac:dyDescent="0.3">
      <c r="A461" s="38">
        <v>14</v>
      </c>
      <c r="B461" s="88" t="s">
        <v>1310</v>
      </c>
      <c r="C461" s="138"/>
      <c r="D461" s="138"/>
      <c r="E461" s="141"/>
      <c r="F461" s="38" t="s">
        <v>829</v>
      </c>
      <c r="G461" s="56">
        <f t="shared" si="105"/>
        <v>275.84200000000004</v>
      </c>
      <c r="H461" s="40">
        <f t="shared" si="106"/>
        <v>207.4</v>
      </c>
      <c r="I461" s="41">
        <f t="shared" si="107"/>
        <v>140.29999999999998</v>
      </c>
      <c r="J461" s="55">
        <v>122</v>
      </c>
      <c r="K461" s="38" t="s">
        <v>4</v>
      </c>
      <c r="L461" s="38"/>
      <c r="M461" s="54">
        <f t="shared" si="108"/>
        <v>0</v>
      </c>
      <c r="N461" s="43">
        <f t="shared" si="104"/>
        <v>0</v>
      </c>
    </row>
    <row r="462" spans="1:14" ht="43.05" customHeight="1" x14ac:dyDescent="0.3">
      <c r="A462" s="38">
        <v>15</v>
      </c>
      <c r="B462" s="88" t="s">
        <v>1311</v>
      </c>
      <c r="C462" s="138"/>
      <c r="D462" s="138"/>
      <c r="E462" s="141"/>
      <c r="F462" s="38" t="s">
        <v>829</v>
      </c>
      <c r="G462" s="56">
        <f t="shared" si="105"/>
        <v>280.36399999999998</v>
      </c>
      <c r="H462" s="40">
        <f t="shared" si="106"/>
        <v>210.79999999999998</v>
      </c>
      <c r="I462" s="41">
        <f t="shared" si="107"/>
        <v>142.6</v>
      </c>
      <c r="J462" s="55">
        <v>124</v>
      </c>
      <c r="K462" s="38" t="s">
        <v>4</v>
      </c>
      <c r="L462" s="38"/>
      <c r="M462" s="54">
        <f t="shared" si="108"/>
        <v>0</v>
      </c>
      <c r="N462" s="43">
        <f t="shared" si="104"/>
        <v>0</v>
      </c>
    </row>
    <row r="463" spans="1:14" ht="43.05" customHeight="1" x14ac:dyDescent="0.3">
      <c r="A463" s="38">
        <v>16</v>
      </c>
      <c r="B463" s="88" t="s">
        <v>1312</v>
      </c>
      <c r="C463" s="138"/>
      <c r="D463" s="138"/>
      <c r="E463" s="141"/>
      <c r="F463" s="38" t="s">
        <v>829</v>
      </c>
      <c r="G463" s="56">
        <f t="shared" si="105"/>
        <v>284.88600000000002</v>
      </c>
      <c r="H463" s="40">
        <f t="shared" si="106"/>
        <v>214.2</v>
      </c>
      <c r="I463" s="41">
        <f t="shared" si="107"/>
        <v>144.89999999999998</v>
      </c>
      <c r="J463" s="55">
        <v>126</v>
      </c>
      <c r="K463" s="38" t="s">
        <v>4</v>
      </c>
      <c r="L463" s="38"/>
      <c r="M463" s="54">
        <f t="shared" si="108"/>
        <v>0</v>
      </c>
      <c r="N463" s="43">
        <f>SUM(J463*L463)</f>
        <v>0</v>
      </c>
    </row>
    <row r="464" spans="1:14" ht="43.05" customHeight="1" x14ac:dyDescent="0.3">
      <c r="A464" s="38">
        <v>17</v>
      </c>
      <c r="B464" s="88" t="s">
        <v>1313</v>
      </c>
      <c r="C464" s="138"/>
      <c r="D464" s="138"/>
      <c r="E464" s="141"/>
      <c r="F464" s="38" t="s">
        <v>829</v>
      </c>
      <c r="G464" s="56">
        <f t="shared" si="105"/>
        <v>289.40800000000002</v>
      </c>
      <c r="H464" s="40">
        <f t="shared" si="106"/>
        <v>217.6</v>
      </c>
      <c r="I464" s="41">
        <f t="shared" si="107"/>
        <v>147.19999999999999</v>
      </c>
      <c r="J464" s="55">
        <v>128</v>
      </c>
      <c r="K464" s="38" t="s">
        <v>4</v>
      </c>
      <c r="L464" s="38"/>
      <c r="M464" s="54">
        <f t="shared" si="108"/>
        <v>0</v>
      </c>
      <c r="N464" s="43">
        <f t="shared" ref="N464:N467" si="109">SUM(J464*L464)</f>
        <v>0</v>
      </c>
    </row>
    <row r="465" spans="1:14" ht="43.05" customHeight="1" x14ac:dyDescent="0.3">
      <c r="A465" s="38">
        <v>18</v>
      </c>
      <c r="B465" s="88" t="s">
        <v>1314</v>
      </c>
      <c r="C465" s="138"/>
      <c r="D465" s="138"/>
      <c r="E465" s="141"/>
      <c r="F465" s="38" t="s">
        <v>829</v>
      </c>
      <c r="G465" s="56">
        <f t="shared" si="105"/>
        <v>291.66899999999998</v>
      </c>
      <c r="H465" s="40">
        <f t="shared" si="106"/>
        <v>219.29999999999998</v>
      </c>
      <c r="I465" s="41">
        <f t="shared" si="107"/>
        <v>148.35</v>
      </c>
      <c r="J465" s="55">
        <v>129</v>
      </c>
      <c r="K465" s="38" t="s">
        <v>4</v>
      </c>
      <c r="L465" s="38"/>
      <c r="M465" s="54">
        <f t="shared" si="108"/>
        <v>0</v>
      </c>
      <c r="N465" s="43">
        <f t="shared" si="109"/>
        <v>0</v>
      </c>
    </row>
    <row r="466" spans="1:14" ht="43.05" customHeight="1" x14ac:dyDescent="0.3">
      <c r="A466" s="38">
        <v>19</v>
      </c>
      <c r="B466" s="88" t="s">
        <v>1315</v>
      </c>
      <c r="C466" s="138"/>
      <c r="D466" s="138"/>
      <c r="E466" s="141"/>
      <c r="F466" s="38" t="s">
        <v>829</v>
      </c>
      <c r="G466" s="56">
        <f t="shared" si="105"/>
        <v>296.19099999999997</v>
      </c>
      <c r="H466" s="40">
        <f t="shared" si="106"/>
        <v>222.7</v>
      </c>
      <c r="I466" s="41">
        <f t="shared" si="107"/>
        <v>150.64999999999998</v>
      </c>
      <c r="J466" s="55">
        <v>131</v>
      </c>
      <c r="K466" s="38" t="s">
        <v>4</v>
      </c>
      <c r="L466" s="38"/>
      <c r="M466" s="54">
        <f t="shared" si="108"/>
        <v>0</v>
      </c>
      <c r="N466" s="43">
        <f t="shared" si="109"/>
        <v>0</v>
      </c>
    </row>
    <row r="467" spans="1:14" ht="43.05" customHeight="1" x14ac:dyDescent="0.3">
      <c r="A467" s="38">
        <v>20</v>
      </c>
      <c r="B467" s="88" t="s">
        <v>1316</v>
      </c>
      <c r="C467" s="138"/>
      <c r="D467" s="138"/>
      <c r="E467" s="141"/>
      <c r="F467" s="38" t="s">
        <v>829</v>
      </c>
      <c r="G467" s="56">
        <f t="shared" si="105"/>
        <v>300.71300000000002</v>
      </c>
      <c r="H467" s="40">
        <f t="shared" si="106"/>
        <v>226.1</v>
      </c>
      <c r="I467" s="41">
        <f t="shared" si="107"/>
        <v>152.94999999999999</v>
      </c>
      <c r="J467" s="55">
        <v>133</v>
      </c>
      <c r="K467" s="38" t="s">
        <v>4</v>
      </c>
      <c r="L467" s="38"/>
      <c r="M467" s="54">
        <f t="shared" si="108"/>
        <v>0</v>
      </c>
      <c r="N467" s="43">
        <f t="shared" si="109"/>
        <v>0</v>
      </c>
    </row>
    <row r="468" spans="1:14" ht="43.05" customHeight="1" x14ac:dyDescent="0.3">
      <c r="A468" s="38">
        <v>21</v>
      </c>
      <c r="B468" s="88" t="s">
        <v>1317</v>
      </c>
      <c r="C468" s="138"/>
      <c r="D468" s="138"/>
      <c r="E468" s="141"/>
      <c r="F468" s="38" t="s">
        <v>829</v>
      </c>
      <c r="G468" s="56">
        <f t="shared" si="105"/>
        <v>305.23500000000001</v>
      </c>
      <c r="H468" s="40">
        <f t="shared" si="106"/>
        <v>229.5</v>
      </c>
      <c r="I468" s="41">
        <f t="shared" si="107"/>
        <v>155.25</v>
      </c>
      <c r="J468" s="55">
        <v>135</v>
      </c>
      <c r="K468" s="38" t="s">
        <v>4</v>
      </c>
      <c r="L468" s="38"/>
      <c r="M468" s="54">
        <f t="shared" si="108"/>
        <v>0</v>
      </c>
      <c r="N468" s="43">
        <f>SUM(J468*L468)</f>
        <v>0</v>
      </c>
    </row>
    <row r="469" spans="1:14" ht="43.05" customHeight="1" x14ac:dyDescent="0.3">
      <c r="A469" s="38">
        <v>22</v>
      </c>
      <c r="B469" s="88" t="s">
        <v>1318</v>
      </c>
      <c r="C469" s="138"/>
      <c r="D469" s="138"/>
      <c r="E469" s="141"/>
      <c r="F469" s="38" t="s">
        <v>829</v>
      </c>
      <c r="G469" s="56">
        <f t="shared" si="105"/>
        <v>309.75700000000001</v>
      </c>
      <c r="H469" s="40">
        <f t="shared" si="106"/>
        <v>232.9</v>
      </c>
      <c r="I469" s="41">
        <f t="shared" si="107"/>
        <v>157.54999999999998</v>
      </c>
      <c r="J469" s="55">
        <v>137</v>
      </c>
      <c r="K469" s="38" t="s">
        <v>4</v>
      </c>
      <c r="L469" s="38"/>
      <c r="M469" s="54">
        <f t="shared" si="108"/>
        <v>0</v>
      </c>
      <c r="N469" s="43">
        <f>SUM(J469*L469)</f>
        <v>0</v>
      </c>
    </row>
    <row r="470" spans="1:14" ht="43.05" customHeight="1" x14ac:dyDescent="0.3">
      <c r="A470" s="38">
        <v>23</v>
      </c>
      <c r="B470" s="88" t="s">
        <v>1319</v>
      </c>
      <c r="C470" s="138"/>
      <c r="D470" s="138"/>
      <c r="E470" s="141"/>
      <c r="F470" s="38" t="s">
        <v>829</v>
      </c>
      <c r="G470" s="56">
        <f t="shared" si="105"/>
        <v>314.279</v>
      </c>
      <c r="H470" s="40">
        <f t="shared" si="106"/>
        <v>236.29999999999998</v>
      </c>
      <c r="I470" s="41">
        <f t="shared" si="107"/>
        <v>159.85</v>
      </c>
      <c r="J470" s="55">
        <v>139</v>
      </c>
      <c r="K470" s="38" t="s">
        <v>4</v>
      </c>
      <c r="L470" s="38"/>
      <c r="M470" s="54">
        <f t="shared" si="108"/>
        <v>0</v>
      </c>
      <c r="N470" s="43">
        <f>SUM(J470*L470)</f>
        <v>0</v>
      </c>
    </row>
    <row r="471" spans="1:14" ht="43.05" customHeight="1" x14ac:dyDescent="0.3">
      <c r="A471" s="38">
        <v>24</v>
      </c>
      <c r="B471" s="88" t="s">
        <v>1320</v>
      </c>
      <c r="C471" s="138"/>
      <c r="D471" s="138"/>
      <c r="E471" s="141"/>
      <c r="F471" s="38" t="s">
        <v>829</v>
      </c>
      <c r="G471" s="56">
        <f t="shared" si="105"/>
        <v>316.54000000000002</v>
      </c>
      <c r="H471" s="40">
        <f t="shared" si="106"/>
        <v>238</v>
      </c>
      <c r="I471" s="41">
        <f t="shared" si="107"/>
        <v>161</v>
      </c>
      <c r="J471" s="55">
        <v>140</v>
      </c>
      <c r="K471" s="38" t="s">
        <v>4</v>
      </c>
      <c r="L471" s="38"/>
      <c r="M471" s="54">
        <f t="shared" si="108"/>
        <v>0</v>
      </c>
      <c r="N471" s="43">
        <f>SUM(J471*L471)</f>
        <v>0</v>
      </c>
    </row>
    <row r="472" spans="1:14" ht="43.05" customHeight="1" x14ac:dyDescent="0.3">
      <c r="A472" s="38">
        <v>25</v>
      </c>
      <c r="B472" s="88" t="s">
        <v>1321</v>
      </c>
      <c r="C472" s="138"/>
      <c r="D472" s="138"/>
      <c r="E472" s="141"/>
      <c r="F472" s="38" t="s">
        <v>829</v>
      </c>
      <c r="G472" s="56">
        <f t="shared" si="105"/>
        <v>321.06200000000001</v>
      </c>
      <c r="H472" s="40">
        <f t="shared" si="106"/>
        <v>241.4</v>
      </c>
      <c r="I472" s="41">
        <f t="shared" si="107"/>
        <v>163.29999999999998</v>
      </c>
      <c r="J472" s="55">
        <v>142</v>
      </c>
      <c r="K472" s="38" t="s">
        <v>4</v>
      </c>
      <c r="L472" s="38"/>
      <c r="M472" s="54">
        <f t="shared" si="108"/>
        <v>0</v>
      </c>
      <c r="N472" s="43">
        <f t="shared" ref="N472:N476" si="110">SUM(J472*L472)</f>
        <v>0</v>
      </c>
    </row>
    <row r="473" spans="1:14" ht="43.05" customHeight="1" x14ac:dyDescent="0.3">
      <c r="A473" s="38">
        <v>26</v>
      </c>
      <c r="B473" s="88" t="s">
        <v>1322</v>
      </c>
      <c r="C473" s="138"/>
      <c r="D473" s="138"/>
      <c r="E473" s="141"/>
      <c r="F473" s="38" t="s">
        <v>829</v>
      </c>
      <c r="G473" s="56">
        <f t="shared" si="105"/>
        <v>325.584</v>
      </c>
      <c r="H473" s="40">
        <f t="shared" si="106"/>
        <v>244.79999999999998</v>
      </c>
      <c r="I473" s="41">
        <f t="shared" si="107"/>
        <v>165.6</v>
      </c>
      <c r="J473" s="55">
        <v>144</v>
      </c>
      <c r="K473" s="38" t="s">
        <v>4</v>
      </c>
      <c r="L473" s="38"/>
      <c r="M473" s="54">
        <f t="shared" si="108"/>
        <v>0</v>
      </c>
      <c r="N473" s="43">
        <f t="shared" si="110"/>
        <v>0</v>
      </c>
    </row>
    <row r="474" spans="1:14" ht="43.05" customHeight="1" x14ac:dyDescent="0.3">
      <c r="A474" s="38">
        <v>27</v>
      </c>
      <c r="B474" s="88" t="s">
        <v>1323</v>
      </c>
      <c r="C474" s="138"/>
      <c r="D474" s="138"/>
      <c r="E474" s="141"/>
      <c r="F474" s="38" t="s">
        <v>829</v>
      </c>
      <c r="G474" s="56">
        <f t="shared" si="105"/>
        <v>330.10599999999999</v>
      </c>
      <c r="H474" s="40">
        <f t="shared" si="106"/>
        <v>248.2</v>
      </c>
      <c r="I474" s="41">
        <f t="shared" si="107"/>
        <v>167.89999999999998</v>
      </c>
      <c r="J474" s="55">
        <v>146</v>
      </c>
      <c r="K474" s="38" t="s">
        <v>4</v>
      </c>
      <c r="L474" s="38"/>
      <c r="M474" s="54">
        <f t="shared" si="108"/>
        <v>0</v>
      </c>
      <c r="N474" s="43">
        <f t="shared" si="110"/>
        <v>0</v>
      </c>
    </row>
    <row r="475" spans="1:14" ht="43.05" customHeight="1" x14ac:dyDescent="0.3">
      <c r="A475" s="38">
        <v>28</v>
      </c>
      <c r="B475" s="88" t="s">
        <v>1324</v>
      </c>
      <c r="C475" s="138"/>
      <c r="D475" s="138"/>
      <c r="E475" s="141"/>
      <c r="F475" s="38" t="s">
        <v>829</v>
      </c>
      <c r="G475" s="56">
        <f t="shared" si="105"/>
        <v>334.62799999999999</v>
      </c>
      <c r="H475" s="40">
        <f t="shared" si="106"/>
        <v>251.6</v>
      </c>
      <c r="I475" s="41">
        <f t="shared" si="107"/>
        <v>170.2</v>
      </c>
      <c r="J475" s="55">
        <v>148</v>
      </c>
      <c r="K475" s="38" t="s">
        <v>4</v>
      </c>
      <c r="L475" s="38"/>
      <c r="M475" s="54">
        <f t="shared" si="108"/>
        <v>0</v>
      </c>
      <c r="N475" s="43">
        <f t="shared" si="110"/>
        <v>0</v>
      </c>
    </row>
    <row r="476" spans="1:14" ht="43.05" customHeight="1" x14ac:dyDescent="0.3">
      <c r="A476" s="38">
        <v>29</v>
      </c>
      <c r="B476" s="88" t="s">
        <v>1325</v>
      </c>
      <c r="C476" s="139"/>
      <c r="D476" s="139"/>
      <c r="E476" s="142"/>
      <c r="F476" s="38" t="s">
        <v>829</v>
      </c>
      <c r="G476" s="56">
        <f t="shared" si="105"/>
        <v>339.15000000000003</v>
      </c>
      <c r="H476" s="40">
        <f t="shared" si="106"/>
        <v>255</v>
      </c>
      <c r="I476" s="41">
        <f t="shared" si="107"/>
        <v>172.5</v>
      </c>
      <c r="J476" s="55">
        <v>150</v>
      </c>
      <c r="K476" s="38" t="s">
        <v>4</v>
      </c>
      <c r="L476" s="38"/>
      <c r="M476" s="54">
        <f t="shared" si="108"/>
        <v>0</v>
      </c>
      <c r="N476" s="43">
        <f t="shared" si="110"/>
        <v>0</v>
      </c>
    </row>
    <row r="477" spans="1:14" ht="19.95" customHeight="1" x14ac:dyDescent="0.3">
      <c r="A477" s="143" t="s">
        <v>982</v>
      </c>
      <c r="B477" s="144"/>
      <c r="C477" s="144"/>
      <c r="D477" s="144"/>
      <c r="E477" s="144"/>
      <c r="F477" s="144"/>
      <c r="G477" s="144"/>
      <c r="H477" s="144"/>
      <c r="I477" s="144"/>
      <c r="J477" s="144"/>
      <c r="K477" s="144"/>
      <c r="L477" s="144"/>
      <c r="M477" s="144"/>
      <c r="N477" s="145"/>
    </row>
    <row r="478" spans="1:14" ht="43.05" customHeight="1" x14ac:dyDescent="0.3">
      <c r="A478" s="38">
        <v>1</v>
      </c>
      <c r="B478" s="88" t="s">
        <v>1326</v>
      </c>
      <c r="C478" s="137" t="s">
        <v>1115</v>
      </c>
      <c r="D478" s="137" t="s">
        <v>828</v>
      </c>
      <c r="E478" s="140"/>
      <c r="F478" s="38" t="s">
        <v>829</v>
      </c>
      <c r="G478" s="56">
        <f>H478*1.33</f>
        <v>239.666</v>
      </c>
      <c r="H478" s="40">
        <f>J478*1.7</f>
        <v>180.2</v>
      </c>
      <c r="I478" s="41">
        <f>J478*1.15</f>
        <v>121.89999999999999</v>
      </c>
      <c r="J478" s="55">
        <v>106</v>
      </c>
      <c r="K478" s="38" t="s">
        <v>4</v>
      </c>
      <c r="L478" s="38"/>
      <c r="M478" s="54">
        <f>SUM(I478*L478)</f>
        <v>0</v>
      </c>
      <c r="N478" s="43">
        <f t="shared" ref="N478:N492" si="111">SUM(J478*L478)</f>
        <v>0</v>
      </c>
    </row>
    <row r="479" spans="1:14" ht="43.05" customHeight="1" x14ac:dyDescent="0.3">
      <c r="A479" s="38">
        <v>2</v>
      </c>
      <c r="B479" s="88" t="s">
        <v>1327</v>
      </c>
      <c r="C479" s="138"/>
      <c r="D479" s="138"/>
      <c r="E479" s="141"/>
      <c r="F479" s="38" t="s">
        <v>829</v>
      </c>
      <c r="G479" s="56">
        <f t="shared" ref="G479:G506" si="112">H479*1.33</f>
        <v>244.18800000000002</v>
      </c>
      <c r="H479" s="40">
        <f t="shared" ref="H479:H506" si="113">J479*1.7</f>
        <v>183.6</v>
      </c>
      <c r="I479" s="41">
        <f t="shared" ref="I479:I506" si="114">J479*1.15</f>
        <v>124.19999999999999</v>
      </c>
      <c r="J479" s="55">
        <v>108</v>
      </c>
      <c r="K479" s="38" t="s">
        <v>4</v>
      </c>
      <c r="L479" s="38"/>
      <c r="M479" s="54">
        <f t="shared" ref="M479:M506" si="115">SUM(I479*L479)</f>
        <v>0</v>
      </c>
      <c r="N479" s="43">
        <f t="shared" si="111"/>
        <v>0</v>
      </c>
    </row>
    <row r="480" spans="1:14" ht="43.05" customHeight="1" x14ac:dyDescent="0.3">
      <c r="A480" s="38">
        <v>3</v>
      </c>
      <c r="B480" s="88" t="s">
        <v>1328</v>
      </c>
      <c r="C480" s="138"/>
      <c r="D480" s="138"/>
      <c r="E480" s="141"/>
      <c r="F480" s="38" t="s">
        <v>829</v>
      </c>
      <c r="G480" s="56">
        <f t="shared" si="112"/>
        <v>248.71</v>
      </c>
      <c r="H480" s="40">
        <f t="shared" si="113"/>
        <v>187</v>
      </c>
      <c r="I480" s="41">
        <f t="shared" si="114"/>
        <v>126.49999999999999</v>
      </c>
      <c r="J480" s="55">
        <v>110</v>
      </c>
      <c r="K480" s="38" t="s">
        <v>4</v>
      </c>
      <c r="L480" s="38"/>
      <c r="M480" s="54">
        <f t="shared" si="115"/>
        <v>0</v>
      </c>
      <c r="N480" s="43">
        <f t="shared" si="111"/>
        <v>0</v>
      </c>
    </row>
    <row r="481" spans="1:14" ht="43.05" customHeight="1" x14ac:dyDescent="0.3">
      <c r="A481" s="38">
        <v>4</v>
      </c>
      <c r="B481" s="88" t="s">
        <v>1329</v>
      </c>
      <c r="C481" s="138"/>
      <c r="D481" s="138"/>
      <c r="E481" s="141"/>
      <c r="F481" s="38" t="s">
        <v>829</v>
      </c>
      <c r="G481" s="56">
        <f t="shared" si="112"/>
        <v>253.23200000000003</v>
      </c>
      <c r="H481" s="40">
        <f t="shared" si="113"/>
        <v>190.4</v>
      </c>
      <c r="I481" s="41">
        <f t="shared" si="114"/>
        <v>128.79999999999998</v>
      </c>
      <c r="J481" s="55">
        <v>112</v>
      </c>
      <c r="K481" s="38" t="s">
        <v>4</v>
      </c>
      <c r="L481" s="38"/>
      <c r="M481" s="54">
        <f t="shared" si="115"/>
        <v>0</v>
      </c>
      <c r="N481" s="43">
        <f t="shared" si="111"/>
        <v>0</v>
      </c>
    </row>
    <row r="482" spans="1:14" ht="43.05" customHeight="1" x14ac:dyDescent="0.3">
      <c r="A482" s="38">
        <v>5</v>
      </c>
      <c r="B482" s="88" t="s">
        <v>1330</v>
      </c>
      <c r="C482" s="138"/>
      <c r="D482" s="138"/>
      <c r="E482" s="141"/>
      <c r="F482" s="38" t="s">
        <v>829</v>
      </c>
      <c r="G482" s="56">
        <f t="shared" si="112"/>
        <v>255.49299999999999</v>
      </c>
      <c r="H482" s="40">
        <f t="shared" si="113"/>
        <v>192.1</v>
      </c>
      <c r="I482" s="41">
        <f t="shared" si="114"/>
        <v>129.94999999999999</v>
      </c>
      <c r="J482" s="55">
        <v>113</v>
      </c>
      <c r="K482" s="38" t="s">
        <v>4</v>
      </c>
      <c r="L482" s="38"/>
      <c r="M482" s="54">
        <f t="shared" si="115"/>
        <v>0</v>
      </c>
      <c r="N482" s="43">
        <f t="shared" si="111"/>
        <v>0</v>
      </c>
    </row>
    <row r="483" spans="1:14" ht="43.05" customHeight="1" x14ac:dyDescent="0.3">
      <c r="A483" s="38">
        <v>6</v>
      </c>
      <c r="B483" s="88" t="s">
        <v>1331</v>
      </c>
      <c r="C483" s="138"/>
      <c r="D483" s="138"/>
      <c r="E483" s="141"/>
      <c r="F483" s="38" t="s">
        <v>829</v>
      </c>
      <c r="G483" s="56">
        <f t="shared" si="112"/>
        <v>260.01499999999999</v>
      </c>
      <c r="H483" s="40">
        <f t="shared" si="113"/>
        <v>195.5</v>
      </c>
      <c r="I483" s="41">
        <f t="shared" si="114"/>
        <v>132.25</v>
      </c>
      <c r="J483" s="55">
        <v>115</v>
      </c>
      <c r="K483" s="38" t="s">
        <v>4</v>
      </c>
      <c r="L483" s="38"/>
      <c r="M483" s="54">
        <f t="shared" si="115"/>
        <v>0</v>
      </c>
      <c r="N483" s="43">
        <f t="shared" si="111"/>
        <v>0</v>
      </c>
    </row>
    <row r="484" spans="1:14" ht="43.05" customHeight="1" x14ac:dyDescent="0.3">
      <c r="A484" s="38">
        <v>7</v>
      </c>
      <c r="B484" s="88" t="s">
        <v>1332</v>
      </c>
      <c r="C484" s="138"/>
      <c r="D484" s="138"/>
      <c r="E484" s="141"/>
      <c r="F484" s="38" t="s">
        <v>829</v>
      </c>
      <c r="G484" s="56">
        <f t="shared" si="112"/>
        <v>264.53700000000003</v>
      </c>
      <c r="H484" s="40">
        <f t="shared" si="113"/>
        <v>198.9</v>
      </c>
      <c r="I484" s="41">
        <f t="shared" si="114"/>
        <v>134.54999999999998</v>
      </c>
      <c r="J484" s="55">
        <v>117</v>
      </c>
      <c r="K484" s="38" t="s">
        <v>4</v>
      </c>
      <c r="L484" s="38"/>
      <c r="M484" s="54">
        <f t="shared" si="115"/>
        <v>0</v>
      </c>
      <c r="N484" s="43">
        <f t="shared" si="111"/>
        <v>0</v>
      </c>
    </row>
    <row r="485" spans="1:14" ht="43.05" customHeight="1" x14ac:dyDescent="0.3">
      <c r="A485" s="38">
        <v>8</v>
      </c>
      <c r="B485" s="88" t="s">
        <v>1333</v>
      </c>
      <c r="C485" s="138"/>
      <c r="D485" s="138"/>
      <c r="E485" s="141"/>
      <c r="F485" s="38" t="s">
        <v>829</v>
      </c>
      <c r="G485" s="56">
        <f t="shared" si="112"/>
        <v>269.05899999999997</v>
      </c>
      <c r="H485" s="40">
        <f t="shared" si="113"/>
        <v>202.29999999999998</v>
      </c>
      <c r="I485" s="41">
        <f t="shared" si="114"/>
        <v>136.85</v>
      </c>
      <c r="J485" s="55">
        <v>119</v>
      </c>
      <c r="K485" s="38" t="s">
        <v>4</v>
      </c>
      <c r="L485" s="38"/>
      <c r="M485" s="54">
        <f t="shared" si="115"/>
        <v>0</v>
      </c>
      <c r="N485" s="43">
        <f t="shared" si="111"/>
        <v>0</v>
      </c>
    </row>
    <row r="486" spans="1:14" ht="43.05" customHeight="1" x14ac:dyDescent="0.3">
      <c r="A486" s="38">
        <v>9</v>
      </c>
      <c r="B486" s="88" t="s">
        <v>1334</v>
      </c>
      <c r="C486" s="138"/>
      <c r="D486" s="138"/>
      <c r="E486" s="141"/>
      <c r="F486" s="38" t="s">
        <v>829</v>
      </c>
      <c r="G486" s="56">
        <f t="shared" si="112"/>
        <v>273.58100000000002</v>
      </c>
      <c r="H486" s="40">
        <f t="shared" si="113"/>
        <v>205.7</v>
      </c>
      <c r="I486" s="41">
        <f t="shared" si="114"/>
        <v>139.14999999999998</v>
      </c>
      <c r="J486" s="55">
        <v>121</v>
      </c>
      <c r="K486" s="38" t="s">
        <v>4</v>
      </c>
      <c r="L486" s="38"/>
      <c r="M486" s="54">
        <f t="shared" si="115"/>
        <v>0</v>
      </c>
      <c r="N486" s="43">
        <f t="shared" si="111"/>
        <v>0</v>
      </c>
    </row>
    <row r="487" spans="1:14" ht="43.05" customHeight="1" x14ac:dyDescent="0.3">
      <c r="A487" s="38">
        <v>10</v>
      </c>
      <c r="B487" s="88" t="s">
        <v>1335</v>
      </c>
      <c r="C487" s="138"/>
      <c r="D487" s="138"/>
      <c r="E487" s="141"/>
      <c r="F487" s="38" t="s">
        <v>829</v>
      </c>
      <c r="G487" s="56">
        <f t="shared" si="112"/>
        <v>278.10300000000001</v>
      </c>
      <c r="H487" s="40">
        <f t="shared" si="113"/>
        <v>209.1</v>
      </c>
      <c r="I487" s="41">
        <f t="shared" si="114"/>
        <v>141.44999999999999</v>
      </c>
      <c r="J487" s="55">
        <v>123</v>
      </c>
      <c r="K487" s="38" t="s">
        <v>4</v>
      </c>
      <c r="L487" s="38"/>
      <c r="M487" s="54">
        <f t="shared" si="115"/>
        <v>0</v>
      </c>
      <c r="N487" s="43">
        <f t="shared" si="111"/>
        <v>0</v>
      </c>
    </row>
    <row r="488" spans="1:14" ht="43.05" customHeight="1" x14ac:dyDescent="0.3">
      <c r="A488" s="38">
        <v>11</v>
      </c>
      <c r="B488" s="88" t="s">
        <v>1336</v>
      </c>
      <c r="C488" s="138"/>
      <c r="D488" s="138"/>
      <c r="E488" s="141"/>
      <c r="F488" s="38" t="s">
        <v>829</v>
      </c>
      <c r="G488" s="56">
        <f t="shared" si="112"/>
        <v>280.36399999999998</v>
      </c>
      <c r="H488" s="40">
        <f t="shared" si="113"/>
        <v>210.79999999999998</v>
      </c>
      <c r="I488" s="41">
        <f t="shared" si="114"/>
        <v>142.6</v>
      </c>
      <c r="J488" s="55">
        <v>124</v>
      </c>
      <c r="K488" s="38" t="s">
        <v>4</v>
      </c>
      <c r="L488" s="38"/>
      <c r="M488" s="54">
        <f t="shared" si="115"/>
        <v>0</v>
      </c>
      <c r="N488" s="43">
        <f t="shared" si="111"/>
        <v>0</v>
      </c>
    </row>
    <row r="489" spans="1:14" ht="43.05" customHeight="1" x14ac:dyDescent="0.3">
      <c r="A489" s="38">
        <v>12</v>
      </c>
      <c r="B489" s="88" t="s">
        <v>1337</v>
      </c>
      <c r="C489" s="138"/>
      <c r="D489" s="138"/>
      <c r="E489" s="141"/>
      <c r="F489" s="38" t="s">
        <v>829</v>
      </c>
      <c r="G489" s="56">
        <f t="shared" si="112"/>
        <v>284.88600000000002</v>
      </c>
      <c r="H489" s="40">
        <f t="shared" si="113"/>
        <v>214.2</v>
      </c>
      <c r="I489" s="41">
        <f t="shared" si="114"/>
        <v>144.89999999999998</v>
      </c>
      <c r="J489" s="55">
        <v>126</v>
      </c>
      <c r="K489" s="38" t="s">
        <v>4</v>
      </c>
      <c r="L489" s="38"/>
      <c r="M489" s="54">
        <f t="shared" si="115"/>
        <v>0</v>
      </c>
      <c r="N489" s="43">
        <f t="shared" si="111"/>
        <v>0</v>
      </c>
    </row>
    <row r="490" spans="1:14" ht="43.05" customHeight="1" x14ac:dyDescent="0.3">
      <c r="A490" s="38">
        <v>13</v>
      </c>
      <c r="B490" s="88" t="s">
        <v>1338</v>
      </c>
      <c r="C490" s="138"/>
      <c r="D490" s="138"/>
      <c r="E490" s="141"/>
      <c r="F490" s="38" t="s">
        <v>829</v>
      </c>
      <c r="G490" s="56">
        <f t="shared" si="112"/>
        <v>289.40800000000002</v>
      </c>
      <c r="H490" s="40">
        <f t="shared" si="113"/>
        <v>217.6</v>
      </c>
      <c r="I490" s="41">
        <f t="shared" si="114"/>
        <v>147.19999999999999</v>
      </c>
      <c r="J490" s="55">
        <v>128</v>
      </c>
      <c r="K490" s="38" t="s">
        <v>4</v>
      </c>
      <c r="L490" s="38"/>
      <c r="M490" s="54">
        <f t="shared" si="115"/>
        <v>0</v>
      </c>
      <c r="N490" s="43">
        <f t="shared" si="111"/>
        <v>0</v>
      </c>
    </row>
    <row r="491" spans="1:14" ht="43.05" customHeight="1" x14ac:dyDescent="0.3">
      <c r="A491" s="38">
        <v>14</v>
      </c>
      <c r="B491" s="88" t="s">
        <v>1339</v>
      </c>
      <c r="C491" s="138"/>
      <c r="D491" s="138"/>
      <c r="E491" s="141"/>
      <c r="F491" s="38" t="s">
        <v>829</v>
      </c>
      <c r="G491" s="56">
        <f t="shared" si="112"/>
        <v>293.93</v>
      </c>
      <c r="H491" s="40">
        <f t="shared" si="113"/>
        <v>221</v>
      </c>
      <c r="I491" s="41">
        <f t="shared" si="114"/>
        <v>149.5</v>
      </c>
      <c r="J491" s="55">
        <v>130</v>
      </c>
      <c r="K491" s="38" t="s">
        <v>4</v>
      </c>
      <c r="L491" s="38"/>
      <c r="M491" s="54">
        <f t="shared" si="115"/>
        <v>0</v>
      </c>
      <c r="N491" s="43">
        <f t="shared" si="111"/>
        <v>0</v>
      </c>
    </row>
    <row r="492" spans="1:14" ht="43.05" customHeight="1" x14ac:dyDescent="0.3">
      <c r="A492" s="38">
        <v>15</v>
      </c>
      <c r="B492" s="88" t="s">
        <v>1340</v>
      </c>
      <c r="C492" s="138"/>
      <c r="D492" s="138"/>
      <c r="E492" s="141"/>
      <c r="F492" s="38" t="s">
        <v>829</v>
      </c>
      <c r="G492" s="56">
        <f t="shared" si="112"/>
        <v>298.452</v>
      </c>
      <c r="H492" s="40">
        <f t="shared" si="113"/>
        <v>224.4</v>
      </c>
      <c r="I492" s="41">
        <f t="shared" si="114"/>
        <v>151.79999999999998</v>
      </c>
      <c r="J492" s="55">
        <v>132</v>
      </c>
      <c r="K492" s="38" t="s">
        <v>4</v>
      </c>
      <c r="L492" s="38"/>
      <c r="M492" s="54">
        <f t="shared" si="115"/>
        <v>0</v>
      </c>
      <c r="N492" s="43">
        <f t="shared" si="111"/>
        <v>0</v>
      </c>
    </row>
    <row r="493" spans="1:14" ht="43.05" customHeight="1" x14ac:dyDescent="0.3">
      <c r="A493" s="38">
        <v>16</v>
      </c>
      <c r="B493" s="88" t="s">
        <v>1341</v>
      </c>
      <c r="C493" s="138"/>
      <c r="D493" s="138"/>
      <c r="E493" s="141"/>
      <c r="F493" s="38" t="s">
        <v>829</v>
      </c>
      <c r="G493" s="56">
        <f t="shared" si="112"/>
        <v>302.97399999999999</v>
      </c>
      <c r="H493" s="40">
        <f t="shared" si="113"/>
        <v>227.79999999999998</v>
      </c>
      <c r="I493" s="41">
        <f t="shared" si="114"/>
        <v>154.1</v>
      </c>
      <c r="J493" s="55">
        <v>134</v>
      </c>
      <c r="K493" s="38" t="s">
        <v>4</v>
      </c>
      <c r="L493" s="38"/>
      <c r="M493" s="54">
        <f t="shared" si="115"/>
        <v>0</v>
      </c>
      <c r="N493" s="43">
        <f>SUM(J493*L493)</f>
        <v>0</v>
      </c>
    </row>
    <row r="494" spans="1:14" ht="43.05" customHeight="1" x14ac:dyDescent="0.3">
      <c r="A494" s="38">
        <v>17</v>
      </c>
      <c r="B494" s="88" t="s">
        <v>1342</v>
      </c>
      <c r="C494" s="138"/>
      <c r="D494" s="138"/>
      <c r="E494" s="141"/>
      <c r="F494" s="38" t="s">
        <v>829</v>
      </c>
      <c r="G494" s="56">
        <f t="shared" si="112"/>
        <v>305.23500000000001</v>
      </c>
      <c r="H494" s="40">
        <f t="shared" si="113"/>
        <v>229.5</v>
      </c>
      <c r="I494" s="41">
        <f t="shared" si="114"/>
        <v>155.25</v>
      </c>
      <c r="J494" s="55">
        <v>135</v>
      </c>
      <c r="K494" s="38" t="s">
        <v>4</v>
      </c>
      <c r="L494" s="38"/>
      <c r="M494" s="54">
        <f t="shared" si="115"/>
        <v>0</v>
      </c>
      <c r="N494" s="43">
        <f t="shared" ref="N494:N497" si="116">SUM(J494*L494)</f>
        <v>0</v>
      </c>
    </row>
    <row r="495" spans="1:14" ht="43.05" customHeight="1" x14ac:dyDescent="0.3">
      <c r="A495" s="38">
        <v>18</v>
      </c>
      <c r="B495" s="88" t="s">
        <v>1343</v>
      </c>
      <c r="C495" s="138"/>
      <c r="D495" s="138"/>
      <c r="E495" s="141"/>
      <c r="F495" s="38" t="s">
        <v>829</v>
      </c>
      <c r="G495" s="56">
        <f t="shared" si="112"/>
        <v>309.75700000000001</v>
      </c>
      <c r="H495" s="40">
        <f t="shared" si="113"/>
        <v>232.9</v>
      </c>
      <c r="I495" s="41">
        <f t="shared" si="114"/>
        <v>157.54999999999998</v>
      </c>
      <c r="J495" s="55">
        <v>137</v>
      </c>
      <c r="K495" s="38" t="s">
        <v>4</v>
      </c>
      <c r="L495" s="38"/>
      <c r="M495" s="54">
        <f t="shared" si="115"/>
        <v>0</v>
      </c>
      <c r="N495" s="43">
        <f t="shared" si="116"/>
        <v>0</v>
      </c>
    </row>
    <row r="496" spans="1:14" ht="43.05" customHeight="1" x14ac:dyDescent="0.3">
      <c r="A496" s="38">
        <v>19</v>
      </c>
      <c r="B496" s="88" t="s">
        <v>1344</v>
      </c>
      <c r="C496" s="138"/>
      <c r="D496" s="138"/>
      <c r="E496" s="141"/>
      <c r="F496" s="38" t="s">
        <v>829</v>
      </c>
      <c r="G496" s="56">
        <f t="shared" si="112"/>
        <v>314.279</v>
      </c>
      <c r="H496" s="40">
        <f t="shared" si="113"/>
        <v>236.29999999999998</v>
      </c>
      <c r="I496" s="41">
        <f t="shared" si="114"/>
        <v>159.85</v>
      </c>
      <c r="J496" s="55">
        <v>139</v>
      </c>
      <c r="K496" s="38" t="s">
        <v>4</v>
      </c>
      <c r="L496" s="38"/>
      <c r="M496" s="54">
        <f t="shared" si="115"/>
        <v>0</v>
      </c>
      <c r="N496" s="43">
        <f t="shared" si="116"/>
        <v>0</v>
      </c>
    </row>
    <row r="497" spans="1:14" ht="43.05" customHeight="1" x14ac:dyDescent="0.3">
      <c r="A497" s="38">
        <v>20</v>
      </c>
      <c r="B497" s="88" t="s">
        <v>1345</v>
      </c>
      <c r="C497" s="138"/>
      <c r="D497" s="138"/>
      <c r="E497" s="141"/>
      <c r="F497" s="38" t="s">
        <v>829</v>
      </c>
      <c r="G497" s="56">
        <f t="shared" si="112"/>
        <v>318.80099999999999</v>
      </c>
      <c r="H497" s="40">
        <f t="shared" si="113"/>
        <v>239.7</v>
      </c>
      <c r="I497" s="41">
        <f t="shared" si="114"/>
        <v>162.14999999999998</v>
      </c>
      <c r="J497" s="55">
        <v>141</v>
      </c>
      <c r="K497" s="38" t="s">
        <v>4</v>
      </c>
      <c r="L497" s="38"/>
      <c r="M497" s="54">
        <f t="shared" si="115"/>
        <v>0</v>
      </c>
      <c r="N497" s="43">
        <f t="shared" si="116"/>
        <v>0</v>
      </c>
    </row>
    <row r="498" spans="1:14" ht="43.05" customHeight="1" x14ac:dyDescent="0.3">
      <c r="A498" s="38">
        <v>21</v>
      </c>
      <c r="B498" s="88" t="s">
        <v>1346</v>
      </c>
      <c r="C498" s="138"/>
      <c r="D498" s="138"/>
      <c r="E498" s="141"/>
      <c r="F498" s="38" t="s">
        <v>829</v>
      </c>
      <c r="G498" s="56">
        <f t="shared" si="112"/>
        <v>323.32300000000004</v>
      </c>
      <c r="H498" s="40">
        <f t="shared" si="113"/>
        <v>243.1</v>
      </c>
      <c r="I498" s="41">
        <f t="shared" si="114"/>
        <v>164.45</v>
      </c>
      <c r="J498" s="55">
        <v>143</v>
      </c>
      <c r="K498" s="38" t="s">
        <v>4</v>
      </c>
      <c r="L498" s="38"/>
      <c r="M498" s="54">
        <f t="shared" si="115"/>
        <v>0</v>
      </c>
      <c r="N498" s="43">
        <f>SUM(J498*L498)</f>
        <v>0</v>
      </c>
    </row>
    <row r="499" spans="1:14" ht="43.05" customHeight="1" x14ac:dyDescent="0.3">
      <c r="A499" s="38">
        <v>22</v>
      </c>
      <c r="B499" s="88" t="s">
        <v>1347</v>
      </c>
      <c r="C499" s="138"/>
      <c r="D499" s="138"/>
      <c r="E499" s="141"/>
      <c r="F499" s="38" t="s">
        <v>829</v>
      </c>
      <c r="G499" s="56">
        <f t="shared" si="112"/>
        <v>327.84500000000003</v>
      </c>
      <c r="H499" s="40">
        <f t="shared" si="113"/>
        <v>246.5</v>
      </c>
      <c r="I499" s="41">
        <f t="shared" si="114"/>
        <v>166.75</v>
      </c>
      <c r="J499" s="55">
        <v>145</v>
      </c>
      <c r="K499" s="38" t="s">
        <v>4</v>
      </c>
      <c r="L499" s="38"/>
      <c r="M499" s="54">
        <f t="shared" si="115"/>
        <v>0</v>
      </c>
      <c r="N499" s="43">
        <f>SUM(J499*L499)</f>
        <v>0</v>
      </c>
    </row>
    <row r="500" spans="1:14" ht="43.05" customHeight="1" x14ac:dyDescent="0.3">
      <c r="A500" s="38">
        <v>23</v>
      </c>
      <c r="B500" s="88" t="s">
        <v>1348</v>
      </c>
      <c r="C500" s="138"/>
      <c r="D500" s="138"/>
      <c r="E500" s="141"/>
      <c r="F500" s="38" t="s">
        <v>829</v>
      </c>
      <c r="G500" s="56">
        <f t="shared" si="112"/>
        <v>332.36700000000002</v>
      </c>
      <c r="H500" s="40">
        <f t="shared" si="113"/>
        <v>249.9</v>
      </c>
      <c r="I500" s="41">
        <f t="shared" si="114"/>
        <v>169.04999999999998</v>
      </c>
      <c r="J500" s="55">
        <v>147</v>
      </c>
      <c r="K500" s="38" t="s">
        <v>4</v>
      </c>
      <c r="L500" s="38"/>
      <c r="M500" s="54">
        <f t="shared" si="115"/>
        <v>0</v>
      </c>
      <c r="N500" s="43">
        <f>SUM(J500*L500)</f>
        <v>0</v>
      </c>
    </row>
    <row r="501" spans="1:14" ht="43.05" customHeight="1" x14ac:dyDescent="0.3">
      <c r="A501" s="38">
        <v>24</v>
      </c>
      <c r="B501" s="88" t="s">
        <v>1349</v>
      </c>
      <c r="C501" s="138"/>
      <c r="D501" s="138"/>
      <c r="E501" s="141"/>
      <c r="F501" s="38" t="s">
        <v>829</v>
      </c>
      <c r="G501" s="56">
        <f t="shared" si="112"/>
        <v>334.62799999999999</v>
      </c>
      <c r="H501" s="40">
        <f t="shared" si="113"/>
        <v>251.6</v>
      </c>
      <c r="I501" s="41">
        <f t="shared" si="114"/>
        <v>170.2</v>
      </c>
      <c r="J501" s="55">
        <v>148</v>
      </c>
      <c r="K501" s="38" t="s">
        <v>4</v>
      </c>
      <c r="L501" s="38"/>
      <c r="M501" s="54">
        <f t="shared" si="115"/>
        <v>0</v>
      </c>
      <c r="N501" s="43">
        <f>SUM(J501*L501)</f>
        <v>0</v>
      </c>
    </row>
    <row r="502" spans="1:14" ht="43.05" customHeight="1" x14ac:dyDescent="0.3">
      <c r="A502" s="38">
        <v>25</v>
      </c>
      <c r="B502" s="88" t="s">
        <v>1350</v>
      </c>
      <c r="C502" s="138"/>
      <c r="D502" s="138"/>
      <c r="E502" s="141"/>
      <c r="F502" s="38" t="s">
        <v>829</v>
      </c>
      <c r="G502" s="56">
        <f t="shared" si="112"/>
        <v>339.15000000000003</v>
      </c>
      <c r="H502" s="40">
        <f t="shared" si="113"/>
        <v>255</v>
      </c>
      <c r="I502" s="41">
        <f t="shared" si="114"/>
        <v>172.5</v>
      </c>
      <c r="J502" s="55">
        <v>150</v>
      </c>
      <c r="K502" s="38" t="s">
        <v>4</v>
      </c>
      <c r="L502" s="38"/>
      <c r="M502" s="54">
        <f t="shared" si="115"/>
        <v>0</v>
      </c>
      <c r="N502" s="43">
        <f t="shared" ref="N502:N506" si="117">SUM(J502*L502)</f>
        <v>0</v>
      </c>
    </row>
    <row r="503" spans="1:14" ht="43.05" customHeight="1" x14ac:dyDescent="0.3">
      <c r="A503" s="38">
        <v>26</v>
      </c>
      <c r="B503" s="88" t="s">
        <v>1351</v>
      </c>
      <c r="C503" s="138"/>
      <c r="D503" s="138"/>
      <c r="E503" s="141"/>
      <c r="F503" s="38" t="s">
        <v>829</v>
      </c>
      <c r="G503" s="56">
        <f t="shared" si="112"/>
        <v>343.67199999999997</v>
      </c>
      <c r="H503" s="40">
        <f t="shared" si="113"/>
        <v>258.39999999999998</v>
      </c>
      <c r="I503" s="41">
        <f t="shared" si="114"/>
        <v>174.79999999999998</v>
      </c>
      <c r="J503" s="55">
        <v>152</v>
      </c>
      <c r="K503" s="38" t="s">
        <v>4</v>
      </c>
      <c r="L503" s="38"/>
      <c r="M503" s="54">
        <f t="shared" si="115"/>
        <v>0</v>
      </c>
      <c r="N503" s="43">
        <f t="shared" si="117"/>
        <v>0</v>
      </c>
    </row>
    <row r="504" spans="1:14" ht="43.05" customHeight="1" x14ac:dyDescent="0.3">
      <c r="A504" s="38">
        <v>27</v>
      </c>
      <c r="B504" s="88" t="s">
        <v>1352</v>
      </c>
      <c r="C504" s="138"/>
      <c r="D504" s="138"/>
      <c r="E504" s="141"/>
      <c r="F504" s="38" t="s">
        <v>829</v>
      </c>
      <c r="G504" s="56">
        <f t="shared" si="112"/>
        <v>348.19400000000002</v>
      </c>
      <c r="H504" s="40">
        <f t="shared" si="113"/>
        <v>261.8</v>
      </c>
      <c r="I504" s="41">
        <f t="shared" si="114"/>
        <v>177.1</v>
      </c>
      <c r="J504" s="55">
        <v>154</v>
      </c>
      <c r="K504" s="38" t="s">
        <v>4</v>
      </c>
      <c r="L504" s="38"/>
      <c r="M504" s="54">
        <f t="shared" si="115"/>
        <v>0</v>
      </c>
      <c r="N504" s="43">
        <f t="shared" si="117"/>
        <v>0</v>
      </c>
    </row>
    <row r="505" spans="1:14" ht="43.05" customHeight="1" x14ac:dyDescent="0.3">
      <c r="A505" s="38">
        <v>28</v>
      </c>
      <c r="B505" s="88" t="s">
        <v>1353</v>
      </c>
      <c r="C505" s="138"/>
      <c r="D505" s="138"/>
      <c r="E505" s="141"/>
      <c r="F505" s="38" t="s">
        <v>829</v>
      </c>
      <c r="G505" s="56">
        <f t="shared" si="112"/>
        <v>352.71600000000001</v>
      </c>
      <c r="H505" s="40">
        <f t="shared" si="113"/>
        <v>265.2</v>
      </c>
      <c r="I505" s="41">
        <f t="shared" si="114"/>
        <v>179.39999999999998</v>
      </c>
      <c r="J505" s="55">
        <v>156</v>
      </c>
      <c r="K505" s="38" t="s">
        <v>4</v>
      </c>
      <c r="L505" s="38"/>
      <c r="M505" s="54">
        <f t="shared" si="115"/>
        <v>0</v>
      </c>
      <c r="N505" s="43">
        <f t="shared" si="117"/>
        <v>0</v>
      </c>
    </row>
    <row r="506" spans="1:14" ht="43.05" customHeight="1" x14ac:dyDescent="0.3">
      <c r="A506" s="38">
        <v>29</v>
      </c>
      <c r="B506" s="88" t="s">
        <v>1354</v>
      </c>
      <c r="C506" s="139"/>
      <c r="D506" s="139"/>
      <c r="E506" s="142"/>
      <c r="F506" s="38" t="s">
        <v>829</v>
      </c>
      <c r="G506" s="56">
        <f t="shared" si="112"/>
        <v>357.238</v>
      </c>
      <c r="H506" s="40">
        <f t="shared" si="113"/>
        <v>268.59999999999997</v>
      </c>
      <c r="I506" s="41">
        <f t="shared" si="114"/>
        <v>181.7</v>
      </c>
      <c r="J506" s="55">
        <v>158</v>
      </c>
      <c r="K506" s="38" t="s">
        <v>4</v>
      </c>
      <c r="L506" s="38"/>
      <c r="M506" s="54">
        <f t="shared" si="115"/>
        <v>0</v>
      </c>
      <c r="N506" s="43">
        <f t="shared" si="117"/>
        <v>0</v>
      </c>
    </row>
    <row r="507" spans="1:14" ht="19.95" customHeight="1" x14ac:dyDescent="0.3">
      <c r="A507" s="143" t="s">
        <v>983</v>
      </c>
      <c r="B507" s="144"/>
      <c r="C507" s="144"/>
      <c r="D507" s="144"/>
      <c r="E507" s="144"/>
      <c r="F507" s="144"/>
      <c r="G507" s="144"/>
      <c r="H507" s="144"/>
      <c r="I507" s="144"/>
      <c r="J507" s="144"/>
      <c r="K507" s="144"/>
      <c r="L507" s="144"/>
      <c r="M507" s="144"/>
      <c r="N507" s="145"/>
    </row>
    <row r="508" spans="1:14" ht="43.05" customHeight="1" x14ac:dyDescent="0.3">
      <c r="A508" s="38">
        <v>1</v>
      </c>
      <c r="B508" s="88" t="s">
        <v>1355</v>
      </c>
      <c r="C508" s="137" t="s">
        <v>1115</v>
      </c>
      <c r="D508" s="137" t="s">
        <v>828</v>
      </c>
      <c r="E508" s="140"/>
      <c r="F508" s="38" t="s">
        <v>829</v>
      </c>
      <c r="G508" s="56">
        <f t="shared" ref="G508:G536" si="118">H508*1.33</f>
        <v>278.10300000000001</v>
      </c>
      <c r="H508" s="40">
        <f t="shared" ref="H508:H536" si="119">J508*1.7</f>
        <v>209.1</v>
      </c>
      <c r="I508" s="41">
        <f t="shared" ref="I508:I536" si="120">J508*1.15</f>
        <v>141.44999999999999</v>
      </c>
      <c r="J508" s="55">
        <v>123</v>
      </c>
      <c r="K508" s="38" t="s">
        <v>4</v>
      </c>
      <c r="L508" s="38"/>
      <c r="M508" s="54">
        <f>SUM(I508*L508)</f>
        <v>0</v>
      </c>
      <c r="N508" s="43">
        <f t="shared" ref="N508:N522" si="121">SUM(J508*L508)</f>
        <v>0</v>
      </c>
    </row>
    <row r="509" spans="1:14" ht="43.05" customHeight="1" x14ac:dyDescent="0.3">
      <c r="A509" s="38">
        <v>2</v>
      </c>
      <c r="B509" s="88" t="s">
        <v>1356</v>
      </c>
      <c r="C509" s="138"/>
      <c r="D509" s="138"/>
      <c r="E509" s="141"/>
      <c r="F509" s="38" t="s">
        <v>829</v>
      </c>
      <c r="G509" s="56">
        <f t="shared" si="118"/>
        <v>282.625</v>
      </c>
      <c r="H509" s="40">
        <f t="shared" si="119"/>
        <v>212.5</v>
      </c>
      <c r="I509" s="41">
        <f t="shared" si="120"/>
        <v>143.75</v>
      </c>
      <c r="J509" s="55">
        <v>125</v>
      </c>
      <c r="K509" s="38" t="s">
        <v>4</v>
      </c>
      <c r="L509" s="38"/>
      <c r="M509" s="54">
        <f t="shared" ref="M509:M536" si="122">SUM(I509*L509)</f>
        <v>0</v>
      </c>
      <c r="N509" s="43">
        <f t="shared" si="121"/>
        <v>0</v>
      </c>
    </row>
    <row r="510" spans="1:14" ht="43.05" customHeight="1" x14ac:dyDescent="0.3">
      <c r="A510" s="38">
        <v>3</v>
      </c>
      <c r="B510" s="88" t="s">
        <v>1357</v>
      </c>
      <c r="C510" s="138"/>
      <c r="D510" s="138"/>
      <c r="E510" s="141"/>
      <c r="F510" s="38" t="s">
        <v>829</v>
      </c>
      <c r="G510" s="56">
        <f t="shared" si="118"/>
        <v>287.14700000000005</v>
      </c>
      <c r="H510" s="40">
        <f t="shared" si="119"/>
        <v>215.9</v>
      </c>
      <c r="I510" s="41">
        <f t="shared" si="120"/>
        <v>146.04999999999998</v>
      </c>
      <c r="J510" s="55">
        <v>127</v>
      </c>
      <c r="K510" s="38" t="s">
        <v>4</v>
      </c>
      <c r="L510" s="38"/>
      <c r="M510" s="54">
        <f t="shared" si="122"/>
        <v>0</v>
      </c>
      <c r="N510" s="43">
        <f t="shared" si="121"/>
        <v>0</v>
      </c>
    </row>
    <row r="511" spans="1:14" ht="43.05" customHeight="1" x14ac:dyDescent="0.3">
      <c r="A511" s="38">
        <v>4</v>
      </c>
      <c r="B511" s="88" t="s">
        <v>1358</v>
      </c>
      <c r="C511" s="138"/>
      <c r="D511" s="138"/>
      <c r="E511" s="141"/>
      <c r="F511" s="38" t="s">
        <v>829</v>
      </c>
      <c r="G511" s="56">
        <f t="shared" si="118"/>
        <v>289.40800000000002</v>
      </c>
      <c r="H511" s="40">
        <f t="shared" si="119"/>
        <v>217.6</v>
      </c>
      <c r="I511" s="41">
        <f t="shared" si="120"/>
        <v>147.19999999999999</v>
      </c>
      <c r="J511" s="55">
        <v>128</v>
      </c>
      <c r="K511" s="38" t="s">
        <v>4</v>
      </c>
      <c r="L511" s="38"/>
      <c r="M511" s="54">
        <f t="shared" si="122"/>
        <v>0</v>
      </c>
      <c r="N511" s="43">
        <f t="shared" si="121"/>
        <v>0</v>
      </c>
    </row>
    <row r="512" spans="1:14" ht="43.05" customHeight="1" x14ac:dyDescent="0.3">
      <c r="A512" s="38">
        <v>5</v>
      </c>
      <c r="B512" s="88" t="s">
        <v>1359</v>
      </c>
      <c r="C512" s="138"/>
      <c r="D512" s="138"/>
      <c r="E512" s="141"/>
      <c r="F512" s="38" t="s">
        <v>829</v>
      </c>
      <c r="G512" s="56">
        <f t="shared" si="118"/>
        <v>293.93</v>
      </c>
      <c r="H512" s="40">
        <f t="shared" si="119"/>
        <v>221</v>
      </c>
      <c r="I512" s="41">
        <f t="shared" si="120"/>
        <v>149.5</v>
      </c>
      <c r="J512" s="55">
        <v>130</v>
      </c>
      <c r="K512" s="38" t="s">
        <v>4</v>
      </c>
      <c r="L512" s="38"/>
      <c r="M512" s="54">
        <f t="shared" si="122"/>
        <v>0</v>
      </c>
      <c r="N512" s="43">
        <f t="shared" si="121"/>
        <v>0</v>
      </c>
    </row>
    <row r="513" spans="1:14" ht="43.05" customHeight="1" x14ac:dyDescent="0.3">
      <c r="A513" s="38">
        <v>6</v>
      </c>
      <c r="B513" s="88" t="s">
        <v>1360</v>
      </c>
      <c r="C513" s="138"/>
      <c r="D513" s="138"/>
      <c r="E513" s="141"/>
      <c r="F513" s="38" t="s">
        <v>829</v>
      </c>
      <c r="G513" s="56">
        <f t="shared" si="118"/>
        <v>298.452</v>
      </c>
      <c r="H513" s="40">
        <f t="shared" si="119"/>
        <v>224.4</v>
      </c>
      <c r="I513" s="41">
        <f t="shared" si="120"/>
        <v>151.79999999999998</v>
      </c>
      <c r="J513" s="55">
        <v>132</v>
      </c>
      <c r="K513" s="38" t="s">
        <v>4</v>
      </c>
      <c r="L513" s="38"/>
      <c r="M513" s="54">
        <f t="shared" si="122"/>
        <v>0</v>
      </c>
      <c r="N513" s="43">
        <f t="shared" si="121"/>
        <v>0</v>
      </c>
    </row>
    <row r="514" spans="1:14" ht="43.05" customHeight="1" x14ac:dyDescent="0.3">
      <c r="A514" s="38">
        <v>7</v>
      </c>
      <c r="B514" s="88" t="s">
        <v>1361</v>
      </c>
      <c r="C514" s="138"/>
      <c r="D514" s="138"/>
      <c r="E514" s="141"/>
      <c r="F514" s="38" t="s">
        <v>829</v>
      </c>
      <c r="G514" s="56">
        <f t="shared" si="118"/>
        <v>302.97399999999999</v>
      </c>
      <c r="H514" s="40">
        <f t="shared" si="119"/>
        <v>227.79999999999998</v>
      </c>
      <c r="I514" s="41">
        <f t="shared" si="120"/>
        <v>154.1</v>
      </c>
      <c r="J514" s="55">
        <v>134</v>
      </c>
      <c r="K514" s="38" t="s">
        <v>4</v>
      </c>
      <c r="L514" s="38"/>
      <c r="M514" s="54">
        <f t="shared" si="122"/>
        <v>0</v>
      </c>
      <c r="N514" s="43">
        <f t="shared" si="121"/>
        <v>0</v>
      </c>
    </row>
    <row r="515" spans="1:14" ht="43.05" customHeight="1" x14ac:dyDescent="0.3">
      <c r="A515" s="38">
        <v>8</v>
      </c>
      <c r="B515" s="88" t="s">
        <v>1362</v>
      </c>
      <c r="C515" s="138"/>
      <c r="D515" s="138"/>
      <c r="E515" s="141"/>
      <c r="F515" s="38" t="s">
        <v>829</v>
      </c>
      <c r="G515" s="56">
        <f t="shared" si="118"/>
        <v>307.49599999999998</v>
      </c>
      <c r="H515" s="40">
        <f t="shared" si="119"/>
        <v>231.2</v>
      </c>
      <c r="I515" s="41">
        <f t="shared" si="120"/>
        <v>156.39999999999998</v>
      </c>
      <c r="J515" s="55">
        <v>136</v>
      </c>
      <c r="K515" s="38" t="s">
        <v>4</v>
      </c>
      <c r="L515" s="38"/>
      <c r="M515" s="54">
        <f t="shared" si="122"/>
        <v>0</v>
      </c>
      <c r="N515" s="43">
        <f t="shared" si="121"/>
        <v>0</v>
      </c>
    </row>
    <row r="516" spans="1:14" ht="43.05" customHeight="1" x14ac:dyDescent="0.3">
      <c r="A516" s="38">
        <v>9</v>
      </c>
      <c r="B516" s="88" t="s">
        <v>1363</v>
      </c>
      <c r="C516" s="138"/>
      <c r="D516" s="138"/>
      <c r="E516" s="141"/>
      <c r="F516" s="38" t="s">
        <v>829</v>
      </c>
      <c r="G516" s="56">
        <f t="shared" si="118"/>
        <v>312.01800000000003</v>
      </c>
      <c r="H516" s="40">
        <f t="shared" si="119"/>
        <v>234.6</v>
      </c>
      <c r="I516" s="41">
        <f t="shared" si="120"/>
        <v>158.69999999999999</v>
      </c>
      <c r="J516" s="55">
        <v>138</v>
      </c>
      <c r="K516" s="38" t="s">
        <v>4</v>
      </c>
      <c r="L516" s="38"/>
      <c r="M516" s="54">
        <f t="shared" si="122"/>
        <v>0</v>
      </c>
      <c r="N516" s="43">
        <f t="shared" si="121"/>
        <v>0</v>
      </c>
    </row>
    <row r="517" spans="1:14" ht="43.05" customHeight="1" x14ac:dyDescent="0.3">
      <c r="A517" s="38">
        <v>10</v>
      </c>
      <c r="B517" s="88" t="s">
        <v>1364</v>
      </c>
      <c r="C517" s="138"/>
      <c r="D517" s="138"/>
      <c r="E517" s="141"/>
      <c r="F517" s="38" t="s">
        <v>829</v>
      </c>
      <c r="G517" s="56">
        <f t="shared" si="118"/>
        <v>314.279</v>
      </c>
      <c r="H517" s="40">
        <f t="shared" si="119"/>
        <v>236.29999999999998</v>
      </c>
      <c r="I517" s="41">
        <f t="shared" si="120"/>
        <v>159.85</v>
      </c>
      <c r="J517" s="55">
        <v>139</v>
      </c>
      <c r="K517" s="38" t="s">
        <v>4</v>
      </c>
      <c r="L517" s="38"/>
      <c r="M517" s="54">
        <f t="shared" si="122"/>
        <v>0</v>
      </c>
      <c r="N517" s="43">
        <f t="shared" si="121"/>
        <v>0</v>
      </c>
    </row>
    <row r="518" spans="1:14" ht="43.05" customHeight="1" x14ac:dyDescent="0.3">
      <c r="A518" s="38">
        <v>11</v>
      </c>
      <c r="B518" s="88" t="s">
        <v>1365</v>
      </c>
      <c r="C518" s="138"/>
      <c r="D518" s="138"/>
      <c r="E518" s="141"/>
      <c r="F518" s="38" t="s">
        <v>829</v>
      </c>
      <c r="G518" s="56">
        <f t="shared" si="118"/>
        <v>318.80099999999999</v>
      </c>
      <c r="H518" s="40">
        <f t="shared" si="119"/>
        <v>239.7</v>
      </c>
      <c r="I518" s="41">
        <f t="shared" si="120"/>
        <v>162.14999999999998</v>
      </c>
      <c r="J518" s="55">
        <v>141</v>
      </c>
      <c r="K518" s="38" t="s">
        <v>4</v>
      </c>
      <c r="L518" s="38"/>
      <c r="M518" s="54">
        <f t="shared" si="122"/>
        <v>0</v>
      </c>
      <c r="N518" s="43">
        <f t="shared" si="121"/>
        <v>0</v>
      </c>
    </row>
    <row r="519" spans="1:14" ht="43.05" customHeight="1" x14ac:dyDescent="0.3">
      <c r="A519" s="38">
        <v>12</v>
      </c>
      <c r="B519" s="88" t="s">
        <v>1366</v>
      </c>
      <c r="C519" s="138"/>
      <c r="D519" s="138"/>
      <c r="E519" s="141"/>
      <c r="F519" s="38" t="s">
        <v>829</v>
      </c>
      <c r="G519" s="56">
        <f t="shared" si="118"/>
        <v>323.32300000000004</v>
      </c>
      <c r="H519" s="40">
        <f t="shared" si="119"/>
        <v>243.1</v>
      </c>
      <c r="I519" s="41">
        <f t="shared" si="120"/>
        <v>164.45</v>
      </c>
      <c r="J519" s="55">
        <v>143</v>
      </c>
      <c r="K519" s="38" t="s">
        <v>4</v>
      </c>
      <c r="L519" s="38"/>
      <c r="M519" s="54">
        <f t="shared" si="122"/>
        <v>0</v>
      </c>
      <c r="N519" s="43">
        <f t="shared" si="121"/>
        <v>0</v>
      </c>
    </row>
    <row r="520" spans="1:14" ht="43.05" customHeight="1" x14ac:dyDescent="0.3">
      <c r="A520" s="38">
        <v>13</v>
      </c>
      <c r="B520" s="88" t="s">
        <v>1367</v>
      </c>
      <c r="C520" s="138"/>
      <c r="D520" s="138"/>
      <c r="E520" s="141"/>
      <c r="F520" s="38" t="s">
        <v>829</v>
      </c>
      <c r="G520" s="56">
        <f t="shared" si="118"/>
        <v>327.84500000000003</v>
      </c>
      <c r="H520" s="40">
        <f t="shared" si="119"/>
        <v>246.5</v>
      </c>
      <c r="I520" s="41">
        <f t="shared" si="120"/>
        <v>166.75</v>
      </c>
      <c r="J520" s="55">
        <v>145</v>
      </c>
      <c r="K520" s="38" t="s">
        <v>4</v>
      </c>
      <c r="L520" s="38"/>
      <c r="M520" s="54">
        <f t="shared" si="122"/>
        <v>0</v>
      </c>
      <c r="N520" s="43">
        <f t="shared" si="121"/>
        <v>0</v>
      </c>
    </row>
    <row r="521" spans="1:14" ht="43.05" customHeight="1" x14ac:dyDescent="0.3">
      <c r="A521" s="38">
        <v>14</v>
      </c>
      <c r="B521" s="88" t="s">
        <v>1368</v>
      </c>
      <c r="C521" s="138"/>
      <c r="D521" s="138"/>
      <c r="E521" s="141"/>
      <c r="F521" s="38" t="s">
        <v>829</v>
      </c>
      <c r="G521" s="56">
        <f t="shared" si="118"/>
        <v>332.36700000000002</v>
      </c>
      <c r="H521" s="40">
        <f t="shared" si="119"/>
        <v>249.9</v>
      </c>
      <c r="I521" s="41">
        <f t="shared" si="120"/>
        <v>169.04999999999998</v>
      </c>
      <c r="J521" s="55">
        <v>147</v>
      </c>
      <c r="K521" s="38" t="s">
        <v>4</v>
      </c>
      <c r="L521" s="38"/>
      <c r="M521" s="54">
        <f t="shared" si="122"/>
        <v>0</v>
      </c>
      <c r="N521" s="43">
        <f t="shared" si="121"/>
        <v>0</v>
      </c>
    </row>
    <row r="522" spans="1:14" ht="43.05" customHeight="1" x14ac:dyDescent="0.3">
      <c r="A522" s="38">
        <v>15</v>
      </c>
      <c r="B522" s="88" t="s">
        <v>1369</v>
      </c>
      <c r="C522" s="138"/>
      <c r="D522" s="138"/>
      <c r="E522" s="141"/>
      <c r="F522" s="38" t="s">
        <v>829</v>
      </c>
      <c r="G522" s="56">
        <f t="shared" si="118"/>
        <v>336.88900000000001</v>
      </c>
      <c r="H522" s="40">
        <f t="shared" si="119"/>
        <v>253.29999999999998</v>
      </c>
      <c r="I522" s="41">
        <f t="shared" si="120"/>
        <v>171.35</v>
      </c>
      <c r="J522" s="55">
        <v>149</v>
      </c>
      <c r="K522" s="38" t="s">
        <v>4</v>
      </c>
      <c r="L522" s="38"/>
      <c r="M522" s="54">
        <f t="shared" si="122"/>
        <v>0</v>
      </c>
      <c r="N522" s="43">
        <f t="shared" si="121"/>
        <v>0</v>
      </c>
    </row>
    <row r="523" spans="1:14" ht="43.05" customHeight="1" x14ac:dyDescent="0.3">
      <c r="A523" s="38">
        <v>16</v>
      </c>
      <c r="B523" s="88" t="s">
        <v>1370</v>
      </c>
      <c r="C523" s="138"/>
      <c r="D523" s="138"/>
      <c r="E523" s="141"/>
      <c r="F523" s="38" t="s">
        <v>829</v>
      </c>
      <c r="G523" s="56">
        <f t="shared" si="118"/>
        <v>339.15000000000003</v>
      </c>
      <c r="H523" s="40">
        <f t="shared" si="119"/>
        <v>255</v>
      </c>
      <c r="I523" s="41">
        <f t="shared" si="120"/>
        <v>172.5</v>
      </c>
      <c r="J523" s="55">
        <v>150</v>
      </c>
      <c r="K523" s="38" t="s">
        <v>4</v>
      </c>
      <c r="L523" s="38"/>
      <c r="M523" s="54">
        <f t="shared" si="122"/>
        <v>0</v>
      </c>
      <c r="N523" s="43">
        <f>SUM(J523*L523)</f>
        <v>0</v>
      </c>
    </row>
    <row r="524" spans="1:14" ht="43.05" customHeight="1" x14ac:dyDescent="0.3">
      <c r="A524" s="38">
        <v>17</v>
      </c>
      <c r="B524" s="88" t="s">
        <v>1371</v>
      </c>
      <c r="C524" s="138"/>
      <c r="D524" s="138"/>
      <c r="E524" s="141"/>
      <c r="F524" s="38" t="s">
        <v>829</v>
      </c>
      <c r="G524" s="56">
        <f t="shared" si="118"/>
        <v>343.67199999999997</v>
      </c>
      <c r="H524" s="40">
        <f t="shared" si="119"/>
        <v>258.39999999999998</v>
      </c>
      <c r="I524" s="41">
        <f t="shared" si="120"/>
        <v>174.79999999999998</v>
      </c>
      <c r="J524" s="55">
        <v>152</v>
      </c>
      <c r="K524" s="38" t="s">
        <v>4</v>
      </c>
      <c r="L524" s="38"/>
      <c r="M524" s="54">
        <f t="shared" si="122"/>
        <v>0</v>
      </c>
      <c r="N524" s="43">
        <f t="shared" ref="N524:N527" si="123">SUM(J524*L524)</f>
        <v>0</v>
      </c>
    </row>
    <row r="525" spans="1:14" ht="43.05" customHeight="1" x14ac:dyDescent="0.3">
      <c r="A525" s="38">
        <v>18</v>
      </c>
      <c r="B525" s="88" t="s">
        <v>1372</v>
      </c>
      <c r="C525" s="138"/>
      <c r="D525" s="138"/>
      <c r="E525" s="141"/>
      <c r="F525" s="38" t="s">
        <v>829</v>
      </c>
      <c r="G525" s="56">
        <f t="shared" si="118"/>
        <v>348.19400000000002</v>
      </c>
      <c r="H525" s="40">
        <f t="shared" si="119"/>
        <v>261.8</v>
      </c>
      <c r="I525" s="41">
        <f t="shared" si="120"/>
        <v>177.1</v>
      </c>
      <c r="J525" s="55">
        <v>154</v>
      </c>
      <c r="K525" s="38" t="s">
        <v>4</v>
      </c>
      <c r="L525" s="38"/>
      <c r="M525" s="54">
        <f t="shared" si="122"/>
        <v>0</v>
      </c>
      <c r="N525" s="43">
        <f t="shared" si="123"/>
        <v>0</v>
      </c>
    </row>
    <row r="526" spans="1:14" ht="43.05" customHeight="1" x14ac:dyDescent="0.3">
      <c r="A526" s="38">
        <v>19</v>
      </c>
      <c r="B526" s="88" t="s">
        <v>1373</v>
      </c>
      <c r="C526" s="138"/>
      <c r="D526" s="138"/>
      <c r="E526" s="141"/>
      <c r="F526" s="38" t="s">
        <v>829</v>
      </c>
      <c r="G526" s="56">
        <f t="shared" si="118"/>
        <v>352.71600000000001</v>
      </c>
      <c r="H526" s="40">
        <f t="shared" si="119"/>
        <v>265.2</v>
      </c>
      <c r="I526" s="41">
        <f t="shared" si="120"/>
        <v>179.39999999999998</v>
      </c>
      <c r="J526" s="55">
        <v>156</v>
      </c>
      <c r="K526" s="38" t="s">
        <v>4</v>
      </c>
      <c r="L526" s="38"/>
      <c r="M526" s="54">
        <f t="shared" si="122"/>
        <v>0</v>
      </c>
      <c r="N526" s="43">
        <f t="shared" si="123"/>
        <v>0</v>
      </c>
    </row>
    <row r="527" spans="1:14" ht="43.05" customHeight="1" x14ac:dyDescent="0.3">
      <c r="A527" s="38">
        <v>20</v>
      </c>
      <c r="B527" s="88" t="s">
        <v>1374</v>
      </c>
      <c r="C527" s="138"/>
      <c r="D527" s="138"/>
      <c r="E527" s="141"/>
      <c r="F527" s="38" t="s">
        <v>829</v>
      </c>
      <c r="G527" s="56">
        <f t="shared" si="118"/>
        <v>357.238</v>
      </c>
      <c r="H527" s="40">
        <f t="shared" si="119"/>
        <v>268.59999999999997</v>
      </c>
      <c r="I527" s="41">
        <f t="shared" si="120"/>
        <v>181.7</v>
      </c>
      <c r="J527" s="55">
        <v>158</v>
      </c>
      <c r="K527" s="38" t="s">
        <v>4</v>
      </c>
      <c r="L527" s="38"/>
      <c r="M527" s="54">
        <f t="shared" si="122"/>
        <v>0</v>
      </c>
      <c r="N527" s="43">
        <f t="shared" si="123"/>
        <v>0</v>
      </c>
    </row>
    <row r="528" spans="1:14" ht="43.05" customHeight="1" x14ac:dyDescent="0.3">
      <c r="A528" s="38">
        <v>21</v>
      </c>
      <c r="B528" s="88" t="s">
        <v>1375</v>
      </c>
      <c r="C528" s="138"/>
      <c r="D528" s="138"/>
      <c r="E528" s="141"/>
      <c r="F528" s="38" t="s">
        <v>829</v>
      </c>
      <c r="G528" s="56">
        <f t="shared" si="118"/>
        <v>361.76</v>
      </c>
      <c r="H528" s="40">
        <f t="shared" si="119"/>
        <v>272</v>
      </c>
      <c r="I528" s="41">
        <f t="shared" si="120"/>
        <v>184</v>
      </c>
      <c r="J528" s="55">
        <v>160</v>
      </c>
      <c r="K528" s="38" t="s">
        <v>4</v>
      </c>
      <c r="L528" s="38"/>
      <c r="M528" s="54">
        <f t="shared" si="122"/>
        <v>0</v>
      </c>
      <c r="N528" s="43">
        <f>SUM(J528*L528)</f>
        <v>0</v>
      </c>
    </row>
    <row r="529" spans="1:14" ht="43.05" customHeight="1" x14ac:dyDescent="0.3">
      <c r="A529" s="38">
        <v>22</v>
      </c>
      <c r="B529" s="88" t="s">
        <v>1376</v>
      </c>
      <c r="C529" s="138"/>
      <c r="D529" s="138"/>
      <c r="E529" s="141"/>
      <c r="F529" s="38" t="s">
        <v>829</v>
      </c>
      <c r="G529" s="56">
        <f t="shared" si="118"/>
        <v>366.28199999999998</v>
      </c>
      <c r="H529" s="40">
        <f t="shared" si="119"/>
        <v>275.39999999999998</v>
      </c>
      <c r="I529" s="41">
        <f t="shared" si="120"/>
        <v>186.29999999999998</v>
      </c>
      <c r="J529" s="55">
        <v>162</v>
      </c>
      <c r="K529" s="38" t="s">
        <v>4</v>
      </c>
      <c r="L529" s="38"/>
      <c r="M529" s="54">
        <f t="shared" si="122"/>
        <v>0</v>
      </c>
      <c r="N529" s="43">
        <f>SUM(J529*L529)</f>
        <v>0</v>
      </c>
    </row>
    <row r="530" spans="1:14" ht="43.05" customHeight="1" x14ac:dyDescent="0.3">
      <c r="A530" s="38">
        <v>23</v>
      </c>
      <c r="B530" s="88" t="s">
        <v>1377</v>
      </c>
      <c r="C530" s="138"/>
      <c r="D530" s="138"/>
      <c r="E530" s="141"/>
      <c r="F530" s="38" t="s">
        <v>829</v>
      </c>
      <c r="G530" s="56">
        <f t="shared" si="118"/>
        <v>368.54299999999995</v>
      </c>
      <c r="H530" s="40">
        <f t="shared" si="119"/>
        <v>277.09999999999997</v>
      </c>
      <c r="I530" s="41">
        <f t="shared" si="120"/>
        <v>187.45</v>
      </c>
      <c r="J530" s="55">
        <v>163</v>
      </c>
      <c r="K530" s="38" t="s">
        <v>4</v>
      </c>
      <c r="L530" s="38"/>
      <c r="M530" s="54">
        <f t="shared" si="122"/>
        <v>0</v>
      </c>
      <c r="N530" s="43">
        <f>SUM(J530*L530)</f>
        <v>0</v>
      </c>
    </row>
    <row r="531" spans="1:14" ht="43.05" customHeight="1" x14ac:dyDescent="0.3">
      <c r="A531" s="38">
        <v>24</v>
      </c>
      <c r="B531" s="88" t="s">
        <v>1378</v>
      </c>
      <c r="C531" s="138"/>
      <c r="D531" s="138"/>
      <c r="E531" s="141"/>
      <c r="F531" s="38" t="s">
        <v>829</v>
      </c>
      <c r="G531" s="56">
        <f t="shared" si="118"/>
        <v>373.065</v>
      </c>
      <c r="H531" s="40">
        <f t="shared" si="119"/>
        <v>280.5</v>
      </c>
      <c r="I531" s="41">
        <f t="shared" si="120"/>
        <v>189.74999999999997</v>
      </c>
      <c r="J531" s="55">
        <v>165</v>
      </c>
      <c r="K531" s="38" t="s">
        <v>4</v>
      </c>
      <c r="L531" s="38"/>
      <c r="M531" s="54">
        <f t="shared" si="122"/>
        <v>0</v>
      </c>
      <c r="N531" s="43">
        <f>SUM(J531*L531)</f>
        <v>0</v>
      </c>
    </row>
    <row r="532" spans="1:14" ht="43.05" customHeight="1" x14ac:dyDescent="0.3">
      <c r="A532" s="38">
        <v>25</v>
      </c>
      <c r="B532" s="88" t="s">
        <v>1379</v>
      </c>
      <c r="C532" s="138"/>
      <c r="D532" s="138"/>
      <c r="E532" s="141"/>
      <c r="F532" s="38" t="s">
        <v>829</v>
      </c>
      <c r="G532" s="56">
        <f t="shared" si="118"/>
        <v>377.58699999999999</v>
      </c>
      <c r="H532" s="40">
        <f t="shared" si="119"/>
        <v>283.89999999999998</v>
      </c>
      <c r="I532" s="41">
        <f t="shared" si="120"/>
        <v>192.04999999999998</v>
      </c>
      <c r="J532" s="55">
        <v>167</v>
      </c>
      <c r="K532" s="38" t="s">
        <v>4</v>
      </c>
      <c r="L532" s="38"/>
      <c r="M532" s="54">
        <f t="shared" si="122"/>
        <v>0</v>
      </c>
      <c r="N532" s="43">
        <f t="shared" ref="N532:N536" si="124">SUM(J532*L532)</f>
        <v>0</v>
      </c>
    </row>
    <row r="533" spans="1:14" ht="43.05" customHeight="1" x14ac:dyDescent="0.3">
      <c r="A533" s="38">
        <v>26</v>
      </c>
      <c r="B533" s="88" t="s">
        <v>1380</v>
      </c>
      <c r="C533" s="138"/>
      <c r="D533" s="138"/>
      <c r="E533" s="141"/>
      <c r="F533" s="38" t="s">
        <v>829</v>
      </c>
      <c r="G533" s="56">
        <f t="shared" si="118"/>
        <v>382.10900000000004</v>
      </c>
      <c r="H533" s="40">
        <f t="shared" si="119"/>
        <v>287.3</v>
      </c>
      <c r="I533" s="41">
        <f t="shared" si="120"/>
        <v>194.35</v>
      </c>
      <c r="J533" s="55">
        <v>169</v>
      </c>
      <c r="K533" s="38" t="s">
        <v>4</v>
      </c>
      <c r="L533" s="38"/>
      <c r="M533" s="54">
        <f t="shared" si="122"/>
        <v>0</v>
      </c>
      <c r="N533" s="43">
        <f t="shared" si="124"/>
        <v>0</v>
      </c>
    </row>
    <row r="534" spans="1:14" ht="43.05" customHeight="1" x14ac:dyDescent="0.3">
      <c r="A534" s="38">
        <v>27</v>
      </c>
      <c r="B534" s="88" t="s">
        <v>1381</v>
      </c>
      <c r="C534" s="138"/>
      <c r="D534" s="138"/>
      <c r="E534" s="141"/>
      <c r="F534" s="38" t="s">
        <v>829</v>
      </c>
      <c r="G534" s="56">
        <f t="shared" si="118"/>
        <v>386.63100000000003</v>
      </c>
      <c r="H534" s="40">
        <f t="shared" si="119"/>
        <v>290.7</v>
      </c>
      <c r="I534" s="41">
        <f t="shared" si="120"/>
        <v>196.64999999999998</v>
      </c>
      <c r="J534" s="55">
        <v>171</v>
      </c>
      <c r="K534" s="38" t="s">
        <v>4</v>
      </c>
      <c r="L534" s="38"/>
      <c r="M534" s="54">
        <f t="shared" si="122"/>
        <v>0</v>
      </c>
      <c r="N534" s="43">
        <f t="shared" si="124"/>
        <v>0</v>
      </c>
    </row>
    <row r="535" spans="1:14" ht="43.05" customHeight="1" x14ac:dyDescent="0.3">
      <c r="A535" s="38">
        <v>28</v>
      </c>
      <c r="B535" s="88" t="s">
        <v>1382</v>
      </c>
      <c r="C535" s="138"/>
      <c r="D535" s="138"/>
      <c r="E535" s="141"/>
      <c r="F535" s="38" t="s">
        <v>829</v>
      </c>
      <c r="G535" s="56">
        <f t="shared" si="118"/>
        <v>391.15299999999996</v>
      </c>
      <c r="H535" s="40">
        <f t="shared" si="119"/>
        <v>294.09999999999997</v>
      </c>
      <c r="I535" s="41">
        <f t="shared" si="120"/>
        <v>198.95</v>
      </c>
      <c r="J535" s="55">
        <v>173</v>
      </c>
      <c r="K535" s="38" t="s">
        <v>4</v>
      </c>
      <c r="L535" s="38"/>
      <c r="M535" s="54">
        <f t="shared" si="122"/>
        <v>0</v>
      </c>
      <c r="N535" s="43">
        <f t="shared" si="124"/>
        <v>0</v>
      </c>
    </row>
    <row r="536" spans="1:14" ht="43.05" customHeight="1" x14ac:dyDescent="0.3">
      <c r="A536" s="38">
        <v>29</v>
      </c>
      <c r="B536" s="88" t="s">
        <v>1383</v>
      </c>
      <c r="C536" s="139"/>
      <c r="D536" s="139"/>
      <c r="E536" s="142"/>
      <c r="F536" s="38" t="s">
        <v>829</v>
      </c>
      <c r="G536" s="56">
        <f t="shared" si="118"/>
        <v>395.67500000000001</v>
      </c>
      <c r="H536" s="40">
        <f t="shared" si="119"/>
        <v>297.5</v>
      </c>
      <c r="I536" s="41">
        <f t="shared" si="120"/>
        <v>201.24999999999997</v>
      </c>
      <c r="J536" s="55">
        <v>175</v>
      </c>
      <c r="K536" s="38" t="s">
        <v>4</v>
      </c>
      <c r="L536" s="38"/>
      <c r="M536" s="54">
        <f t="shared" si="122"/>
        <v>0</v>
      </c>
      <c r="N536" s="43">
        <f t="shared" si="124"/>
        <v>0</v>
      </c>
    </row>
    <row r="537" spans="1:14" ht="19.95" customHeight="1" x14ac:dyDescent="0.3">
      <c r="A537" s="143" t="s">
        <v>984</v>
      </c>
      <c r="B537" s="144"/>
      <c r="C537" s="144"/>
      <c r="D537" s="144"/>
      <c r="E537" s="144"/>
      <c r="F537" s="144"/>
      <c r="G537" s="144"/>
      <c r="H537" s="144"/>
      <c r="I537" s="144"/>
      <c r="J537" s="144"/>
      <c r="K537" s="144"/>
      <c r="L537" s="144"/>
      <c r="M537" s="144"/>
      <c r="N537" s="145"/>
    </row>
    <row r="538" spans="1:14" ht="43.05" customHeight="1" x14ac:dyDescent="0.3">
      <c r="A538" s="38">
        <v>1</v>
      </c>
      <c r="B538" s="88" t="s">
        <v>1384</v>
      </c>
      <c r="C538" s="137" t="s">
        <v>1115</v>
      </c>
      <c r="D538" s="137" t="s">
        <v>828</v>
      </c>
      <c r="E538" s="140"/>
      <c r="F538" s="38" t="s">
        <v>829</v>
      </c>
      <c r="G538" s="56">
        <f t="shared" ref="G538:G566" si="125">H538*1.33</f>
        <v>384.37</v>
      </c>
      <c r="H538" s="40">
        <f t="shared" ref="H538:H566" si="126">J538*1.7</f>
        <v>289</v>
      </c>
      <c r="I538" s="41">
        <f t="shared" ref="I538:I566" si="127">J538*1.15</f>
        <v>195.49999999999997</v>
      </c>
      <c r="J538" s="55">
        <v>170</v>
      </c>
      <c r="K538" s="38" t="s">
        <v>4</v>
      </c>
      <c r="L538" s="38"/>
      <c r="M538" s="54">
        <f>SUM(I538*L538)</f>
        <v>0</v>
      </c>
      <c r="N538" s="43">
        <f t="shared" ref="N538:N552" si="128">SUM(J538*L538)</f>
        <v>0</v>
      </c>
    </row>
    <row r="539" spans="1:14" ht="43.05" customHeight="1" x14ac:dyDescent="0.3">
      <c r="A539" s="38">
        <v>2</v>
      </c>
      <c r="B539" s="88" t="s">
        <v>1385</v>
      </c>
      <c r="C539" s="138"/>
      <c r="D539" s="138"/>
      <c r="E539" s="141"/>
      <c r="F539" s="38" t="s">
        <v>829</v>
      </c>
      <c r="G539" s="56">
        <f t="shared" si="125"/>
        <v>388.892</v>
      </c>
      <c r="H539" s="40">
        <f t="shared" si="126"/>
        <v>292.39999999999998</v>
      </c>
      <c r="I539" s="41">
        <f t="shared" si="127"/>
        <v>197.79999999999998</v>
      </c>
      <c r="J539" s="55">
        <v>172</v>
      </c>
      <c r="K539" s="38" t="s">
        <v>4</v>
      </c>
      <c r="L539" s="38"/>
      <c r="M539" s="54">
        <f t="shared" ref="M539:M566" si="129">SUM(I539*L539)</f>
        <v>0</v>
      </c>
      <c r="N539" s="43">
        <f t="shared" si="128"/>
        <v>0</v>
      </c>
    </row>
    <row r="540" spans="1:14" ht="43.05" customHeight="1" x14ac:dyDescent="0.3">
      <c r="A540" s="38">
        <v>3</v>
      </c>
      <c r="B540" s="88" t="s">
        <v>1386</v>
      </c>
      <c r="C540" s="138"/>
      <c r="D540" s="138"/>
      <c r="E540" s="141"/>
      <c r="F540" s="38" t="s">
        <v>829</v>
      </c>
      <c r="G540" s="56">
        <f t="shared" si="125"/>
        <v>393.41400000000004</v>
      </c>
      <c r="H540" s="40">
        <f t="shared" si="126"/>
        <v>295.8</v>
      </c>
      <c r="I540" s="41">
        <f t="shared" si="127"/>
        <v>200.1</v>
      </c>
      <c r="J540" s="55">
        <v>174</v>
      </c>
      <c r="K540" s="38" t="s">
        <v>4</v>
      </c>
      <c r="L540" s="38"/>
      <c r="M540" s="54">
        <f t="shared" si="129"/>
        <v>0</v>
      </c>
      <c r="N540" s="43">
        <f t="shared" si="128"/>
        <v>0</v>
      </c>
    </row>
    <row r="541" spans="1:14" ht="43.05" customHeight="1" x14ac:dyDescent="0.3">
      <c r="A541" s="38">
        <v>4</v>
      </c>
      <c r="B541" s="88" t="s">
        <v>1387</v>
      </c>
      <c r="C541" s="138"/>
      <c r="D541" s="138"/>
      <c r="E541" s="141"/>
      <c r="F541" s="38" t="s">
        <v>829</v>
      </c>
      <c r="G541" s="56">
        <f t="shared" si="125"/>
        <v>397.93599999999998</v>
      </c>
      <c r="H541" s="40">
        <f t="shared" si="126"/>
        <v>299.2</v>
      </c>
      <c r="I541" s="41">
        <f t="shared" si="127"/>
        <v>202.39999999999998</v>
      </c>
      <c r="J541" s="55">
        <v>176</v>
      </c>
      <c r="K541" s="38" t="s">
        <v>4</v>
      </c>
      <c r="L541" s="38"/>
      <c r="M541" s="54">
        <f t="shared" si="129"/>
        <v>0</v>
      </c>
      <c r="N541" s="43">
        <f t="shared" si="128"/>
        <v>0</v>
      </c>
    </row>
    <row r="542" spans="1:14" ht="43.05" customHeight="1" x14ac:dyDescent="0.3">
      <c r="A542" s="38">
        <v>5</v>
      </c>
      <c r="B542" s="88" t="s">
        <v>1388</v>
      </c>
      <c r="C542" s="138"/>
      <c r="D542" s="138"/>
      <c r="E542" s="141"/>
      <c r="F542" s="38" t="s">
        <v>829</v>
      </c>
      <c r="G542" s="56">
        <f t="shared" si="125"/>
        <v>400.197</v>
      </c>
      <c r="H542" s="40">
        <f t="shared" si="126"/>
        <v>300.89999999999998</v>
      </c>
      <c r="I542" s="41">
        <f t="shared" si="127"/>
        <v>203.54999999999998</v>
      </c>
      <c r="J542" s="55">
        <v>177</v>
      </c>
      <c r="K542" s="38" t="s">
        <v>4</v>
      </c>
      <c r="L542" s="38"/>
      <c r="M542" s="54">
        <f t="shared" si="129"/>
        <v>0</v>
      </c>
      <c r="N542" s="43">
        <f t="shared" si="128"/>
        <v>0</v>
      </c>
    </row>
    <row r="543" spans="1:14" ht="43.05" customHeight="1" x14ac:dyDescent="0.3">
      <c r="A543" s="38">
        <v>6</v>
      </c>
      <c r="B543" s="88" t="s">
        <v>1389</v>
      </c>
      <c r="C543" s="138"/>
      <c r="D543" s="138"/>
      <c r="E543" s="141"/>
      <c r="F543" s="38" t="s">
        <v>829</v>
      </c>
      <c r="G543" s="56">
        <f t="shared" si="125"/>
        <v>404.71900000000005</v>
      </c>
      <c r="H543" s="40">
        <f t="shared" si="126"/>
        <v>304.3</v>
      </c>
      <c r="I543" s="41">
        <f t="shared" si="127"/>
        <v>205.85</v>
      </c>
      <c r="J543" s="55">
        <v>179</v>
      </c>
      <c r="K543" s="38" t="s">
        <v>4</v>
      </c>
      <c r="L543" s="38"/>
      <c r="M543" s="54">
        <f t="shared" si="129"/>
        <v>0</v>
      </c>
      <c r="N543" s="43">
        <f t="shared" si="128"/>
        <v>0</v>
      </c>
    </row>
    <row r="544" spans="1:14" ht="43.05" customHeight="1" x14ac:dyDescent="0.3">
      <c r="A544" s="38">
        <v>7</v>
      </c>
      <c r="B544" s="88" t="s">
        <v>1390</v>
      </c>
      <c r="C544" s="138"/>
      <c r="D544" s="138"/>
      <c r="E544" s="141"/>
      <c r="F544" s="38" t="s">
        <v>829</v>
      </c>
      <c r="G544" s="56">
        <f t="shared" si="125"/>
        <v>409.24099999999999</v>
      </c>
      <c r="H544" s="40">
        <f t="shared" si="126"/>
        <v>307.7</v>
      </c>
      <c r="I544" s="41">
        <f t="shared" si="127"/>
        <v>208.14999999999998</v>
      </c>
      <c r="J544" s="55">
        <v>181</v>
      </c>
      <c r="K544" s="38" t="s">
        <v>4</v>
      </c>
      <c r="L544" s="38"/>
      <c r="M544" s="54">
        <f t="shared" si="129"/>
        <v>0</v>
      </c>
      <c r="N544" s="43">
        <f t="shared" si="128"/>
        <v>0</v>
      </c>
    </row>
    <row r="545" spans="1:14" ht="43.05" customHeight="1" x14ac:dyDescent="0.3">
      <c r="A545" s="38">
        <v>8</v>
      </c>
      <c r="B545" s="88" t="s">
        <v>1391</v>
      </c>
      <c r="C545" s="138"/>
      <c r="D545" s="138"/>
      <c r="E545" s="141"/>
      <c r="F545" s="38" t="s">
        <v>829</v>
      </c>
      <c r="G545" s="56">
        <f t="shared" si="125"/>
        <v>413.76299999999998</v>
      </c>
      <c r="H545" s="40">
        <f t="shared" si="126"/>
        <v>311.09999999999997</v>
      </c>
      <c r="I545" s="41">
        <f t="shared" si="127"/>
        <v>210.45</v>
      </c>
      <c r="J545" s="55">
        <v>183</v>
      </c>
      <c r="K545" s="38" t="s">
        <v>4</v>
      </c>
      <c r="L545" s="38"/>
      <c r="M545" s="54">
        <f t="shared" si="129"/>
        <v>0</v>
      </c>
      <c r="N545" s="43">
        <f t="shared" si="128"/>
        <v>0</v>
      </c>
    </row>
    <row r="546" spans="1:14" ht="43.05" customHeight="1" x14ac:dyDescent="0.3">
      <c r="A546" s="38">
        <v>9</v>
      </c>
      <c r="B546" s="88" t="s">
        <v>1392</v>
      </c>
      <c r="C546" s="138"/>
      <c r="D546" s="138"/>
      <c r="E546" s="141"/>
      <c r="F546" s="38" t="s">
        <v>829</v>
      </c>
      <c r="G546" s="56">
        <f t="shared" si="125"/>
        <v>418.28500000000003</v>
      </c>
      <c r="H546" s="40">
        <f t="shared" si="126"/>
        <v>314.5</v>
      </c>
      <c r="I546" s="41">
        <f t="shared" si="127"/>
        <v>212.74999999999997</v>
      </c>
      <c r="J546" s="55">
        <v>185</v>
      </c>
      <c r="K546" s="38" t="s">
        <v>4</v>
      </c>
      <c r="L546" s="38"/>
      <c r="M546" s="54">
        <f t="shared" si="129"/>
        <v>0</v>
      </c>
      <c r="N546" s="43">
        <f t="shared" si="128"/>
        <v>0</v>
      </c>
    </row>
    <row r="547" spans="1:14" ht="43.05" customHeight="1" x14ac:dyDescent="0.3">
      <c r="A547" s="38">
        <v>10</v>
      </c>
      <c r="B547" s="88" t="s">
        <v>1393</v>
      </c>
      <c r="C547" s="138"/>
      <c r="D547" s="138"/>
      <c r="E547" s="141"/>
      <c r="F547" s="38" t="s">
        <v>829</v>
      </c>
      <c r="G547" s="56">
        <f t="shared" si="125"/>
        <v>422.80700000000002</v>
      </c>
      <c r="H547" s="40">
        <f t="shared" si="126"/>
        <v>317.89999999999998</v>
      </c>
      <c r="I547" s="41">
        <f t="shared" si="127"/>
        <v>215.04999999999998</v>
      </c>
      <c r="J547" s="55">
        <v>187</v>
      </c>
      <c r="K547" s="38" t="s">
        <v>4</v>
      </c>
      <c r="L547" s="38"/>
      <c r="M547" s="54">
        <f t="shared" si="129"/>
        <v>0</v>
      </c>
      <c r="N547" s="43">
        <f t="shared" si="128"/>
        <v>0</v>
      </c>
    </row>
    <row r="548" spans="1:14" ht="43.05" customHeight="1" x14ac:dyDescent="0.3">
      <c r="A548" s="38">
        <v>11</v>
      </c>
      <c r="B548" s="88" t="s">
        <v>1394</v>
      </c>
      <c r="C548" s="138"/>
      <c r="D548" s="138"/>
      <c r="E548" s="141"/>
      <c r="F548" s="38" t="s">
        <v>829</v>
      </c>
      <c r="G548" s="56">
        <f t="shared" si="125"/>
        <v>425.06799999999998</v>
      </c>
      <c r="H548" s="40">
        <f t="shared" si="126"/>
        <v>319.59999999999997</v>
      </c>
      <c r="I548" s="41">
        <f t="shared" si="127"/>
        <v>216.2</v>
      </c>
      <c r="J548" s="55">
        <v>188</v>
      </c>
      <c r="K548" s="38" t="s">
        <v>4</v>
      </c>
      <c r="L548" s="38"/>
      <c r="M548" s="54">
        <f t="shared" si="129"/>
        <v>0</v>
      </c>
      <c r="N548" s="43">
        <f t="shared" si="128"/>
        <v>0</v>
      </c>
    </row>
    <row r="549" spans="1:14" ht="43.05" customHeight="1" x14ac:dyDescent="0.3">
      <c r="A549" s="38">
        <v>12</v>
      </c>
      <c r="B549" s="88" t="s">
        <v>1395</v>
      </c>
      <c r="C549" s="138"/>
      <c r="D549" s="138"/>
      <c r="E549" s="141"/>
      <c r="F549" s="38" t="s">
        <v>829</v>
      </c>
      <c r="G549" s="56">
        <f t="shared" si="125"/>
        <v>429.59000000000003</v>
      </c>
      <c r="H549" s="40">
        <f t="shared" si="126"/>
        <v>323</v>
      </c>
      <c r="I549" s="41">
        <f t="shared" si="127"/>
        <v>218.49999999999997</v>
      </c>
      <c r="J549" s="55">
        <v>190</v>
      </c>
      <c r="K549" s="38" t="s">
        <v>4</v>
      </c>
      <c r="L549" s="38"/>
      <c r="M549" s="54">
        <f t="shared" si="129"/>
        <v>0</v>
      </c>
      <c r="N549" s="43">
        <f t="shared" si="128"/>
        <v>0</v>
      </c>
    </row>
    <row r="550" spans="1:14" ht="43.05" customHeight="1" x14ac:dyDescent="0.3">
      <c r="A550" s="38">
        <v>13</v>
      </c>
      <c r="B550" s="88" t="s">
        <v>1396</v>
      </c>
      <c r="C550" s="138"/>
      <c r="D550" s="138"/>
      <c r="E550" s="141"/>
      <c r="F550" s="38" t="s">
        <v>829</v>
      </c>
      <c r="G550" s="56">
        <f t="shared" si="125"/>
        <v>434.11199999999997</v>
      </c>
      <c r="H550" s="40">
        <f t="shared" si="126"/>
        <v>326.39999999999998</v>
      </c>
      <c r="I550" s="41">
        <f t="shared" si="127"/>
        <v>220.79999999999998</v>
      </c>
      <c r="J550" s="55">
        <v>192</v>
      </c>
      <c r="K550" s="38" t="s">
        <v>4</v>
      </c>
      <c r="L550" s="38"/>
      <c r="M550" s="54">
        <f t="shared" si="129"/>
        <v>0</v>
      </c>
      <c r="N550" s="43">
        <f t="shared" si="128"/>
        <v>0</v>
      </c>
    </row>
    <row r="551" spans="1:14" ht="43.05" customHeight="1" x14ac:dyDescent="0.3">
      <c r="A551" s="38">
        <v>14</v>
      </c>
      <c r="B551" s="88" t="s">
        <v>1397</v>
      </c>
      <c r="C551" s="138"/>
      <c r="D551" s="138"/>
      <c r="E551" s="141"/>
      <c r="F551" s="38" t="s">
        <v>829</v>
      </c>
      <c r="G551" s="56">
        <f t="shared" si="125"/>
        <v>438.63400000000001</v>
      </c>
      <c r="H551" s="40">
        <f t="shared" si="126"/>
        <v>329.8</v>
      </c>
      <c r="I551" s="41">
        <f t="shared" si="127"/>
        <v>223.1</v>
      </c>
      <c r="J551" s="55">
        <v>194</v>
      </c>
      <c r="K551" s="38" t="s">
        <v>4</v>
      </c>
      <c r="L551" s="38"/>
      <c r="M551" s="54">
        <f t="shared" si="129"/>
        <v>0</v>
      </c>
      <c r="N551" s="43">
        <f t="shared" si="128"/>
        <v>0</v>
      </c>
    </row>
    <row r="552" spans="1:14" ht="43.05" customHeight="1" x14ac:dyDescent="0.3">
      <c r="A552" s="38">
        <v>15</v>
      </c>
      <c r="B552" s="88" t="s">
        <v>1398</v>
      </c>
      <c r="C552" s="138"/>
      <c r="D552" s="138"/>
      <c r="E552" s="141"/>
      <c r="F552" s="38" t="s">
        <v>829</v>
      </c>
      <c r="G552" s="56">
        <f t="shared" si="125"/>
        <v>443.15600000000001</v>
      </c>
      <c r="H552" s="40">
        <f t="shared" si="126"/>
        <v>333.2</v>
      </c>
      <c r="I552" s="41">
        <f t="shared" si="127"/>
        <v>225.39999999999998</v>
      </c>
      <c r="J552" s="55">
        <v>196</v>
      </c>
      <c r="K552" s="38" t="s">
        <v>4</v>
      </c>
      <c r="L552" s="38"/>
      <c r="M552" s="54">
        <f t="shared" si="129"/>
        <v>0</v>
      </c>
      <c r="N552" s="43">
        <f t="shared" si="128"/>
        <v>0</v>
      </c>
    </row>
    <row r="553" spans="1:14" ht="43.05" customHeight="1" x14ac:dyDescent="0.3">
      <c r="A553" s="38">
        <v>16</v>
      </c>
      <c r="B553" s="88" t="s">
        <v>1399</v>
      </c>
      <c r="C553" s="138"/>
      <c r="D553" s="138"/>
      <c r="E553" s="141"/>
      <c r="F553" s="38" t="s">
        <v>829</v>
      </c>
      <c r="G553" s="56">
        <f t="shared" si="125"/>
        <v>447.678</v>
      </c>
      <c r="H553" s="40">
        <f t="shared" si="126"/>
        <v>336.59999999999997</v>
      </c>
      <c r="I553" s="41">
        <f t="shared" si="127"/>
        <v>227.7</v>
      </c>
      <c r="J553" s="55">
        <v>198</v>
      </c>
      <c r="K553" s="38" t="s">
        <v>4</v>
      </c>
      <c r="L553" s="38"/>
      <c r="M553" s="54">
        <f t="shared" si="129"/>
        <v>0</v>
      </c>
      <c r="N553" s="43">
        <f>SUM(J553*L553)</f>
        <v>0</v>
      </c>
    </row>
    <row r="554" spans="1:14" ht="43.05" customHeight="1" x14ac:dyDescent="0.3">
      <c r="A554" s="38">
        <v>17</v>
      </c>
      <c r="B554" s="88" t="s">
        <v>1400</v>
      </c>
      <c r="C554" s="138"/>
      <c r="D554" s="138"/>
      <c r="E554" s="141"/>
      <c r="F554" s="38" t="s">
        <v>829</v>
      </c>
      <c r="G554" s="56">
        <f t="shared" si="125"/>
        <v>449.93900000000002</v>
      </c>
      <c r="H554" s="40">
        <f t="shared" si="126"/>
        <v>338.3</v>
      </c>
      <c r="I554" s="41">
        <f t="shared" si="127"/>
        <v>228.85</v>
      </c>
      <c r="J554" s="55">
        <v>199</v>
      </c>
      <c r="K554" s="38" t="s">
        <v>4</v>
      </c>
      <c r="L554" s="38"/>
      <c r="M554" s="54">
        <f t="shared" si="129"/>
        <v>0</v>
      </c>
      <c r="N554" s="43">
        <f t="shared" ref="N554:N557" si="130">SUM(J554*L554)</f>
        <v>0</v>
      </c>
    </row>
    <row r="555" spans="1:14" ht="43.05" customHeight="1" x14ac:dyDescent="0.3">
      <c r="A555" s="38">
        <v>18</v>
      </c>
      <c r="B555" s="88" t="s">
        <v>1401</v>
      </c>
      <c r="C555" s="138"/>
      <c r="D555" s="138"/>
      <c r="E555" s="141"/>
      <c r="F555" s="38" t="s">
        <v>829</v>
      </c>
      <c r="G555" s="56">
        <f t="shared" si="125"/>
        <v>454.46100000000001</v>
      </c>
      <c r="H555" s="40">
        <f t="shared" si="126"/>
        <v>341.7</v>
      </c>
      <c r="I555" s="41">
        <f t="shared" si="127"/>
        <v>231.14999999999998</v>
      </c>
      <c r="J555" s="55">
        <v>201</v>
      </c>
      <c r="K555" s="38" t="s">
        <v>4</v>
      </c>
      <c r="L555" s="38"/>
      <c r="M555" s="54">
        <f t="shared" si="129"/>
        <v>0</v>
      </c>
      <c r="N555" s="43">
        <f t="shared" si="130"/>
        <v>0</v>
      </c>
    </row>
    <row r="556" spans="1:14" ht="43.05" customHeight="1" x14ac:dyDescent="0.3">
      <c r="A556" s="38">
        <v>19</v>
      </c>
      <c r="B556" s="88" t="s">
        <v>1402</v>
      </c>
      <c r="C556" s="138"/>
      <c r="D556" s="138"/>
      <c r="E556" s="141"/>
      <c r="F556" s="38" t="s">
        <v>829</v>
      </c>
      <c r="G556" s="56">
        <f t="shared" si="125"/>
        <v>458.983</v>
      </c>
      <c r="H556" s="40">
        <f t="shared" si="126"/>
        <v>345.09999999999997</v>
      </c>
      <c r="I556" s="41">
        <f t="shared" si="127"/>
        <v>233.45</v>
      </c>
      <c r="J556" s="55">
        <v>203</v>
      </c>
      <c r="K556" s="38" t="s">
        <v>4</v>
      </c>
      <c r="L556" s="38"/>
      <c r="M556" s="54">
        <f t="shared" si="129"/>
        <v>0</v>
      </c>
      <c r="N556" s="43">
        <f t="shared" si="130"/>
        <v>0</v>
      </c>
    </row>
    <row r="557" spans="1:14" ht="43.05" customHeight="1" x14ac:dyDescent="0.3">
      <c r="A557" s="38">
        <v>20</v>
      </c>
      <c r="B557" s="88" t="s">
        <v>1403</v>
      </c>
      <c r="C557" s="138"/>
      <c r="D557" s="138"/>
      <c r="E557" s="141"/>
      <c r="F557" s="38" t="s">
        <v>829</v>
      </c>
      <c r="G557" s="56">
        <f t="shared" si="125"/>
        <v>463.50500000000005</v>
      </c>
      <c r="H557" s="40">
        <f t="shared" si="126"/>
        <v>348.5</v>
      </c>
      <c r="I557" s="41">
        <f t="shared" si="127"/>
        <v>235.74999999999997</v>
      </c>
      <c r="J557" s="55">
        <v>205</v>
      </c>
      <c r="K557" s="38" t="s">
        <v>4</v>
      </c>
      <c r="L557" s="38"/>
      <c r="M557" s="54">
        <f t="shared" si="129"/>
        <v>0</v>
      </c>
      <c r="N557" s="43">
        <f t="shared" si="130"/>
        <v>0</v>
      </c>
    </row>
    <row r="558" spans="1:14" ht="43.05" customHeight="1" x14ac:dyDescent="0.3">
      <c r="A558" s="38">
        <v>21</v>
      </c>
      <c r="B558" s="88" t="s">
        <v>1404</v>
      </c>
      <c r="C558" s="138"/>
      <c r="D558" s="138"/>
      <c r="E558" s="141"/>
      <c r="F558" s="38" t="s">
        <v>829</v>
      </c>
      <c r="G558" s="56">
        <f t="shared" si="125"/>
        <v>468.02699999999999</v>
      </c>
      <c r="H558" s="40">
        <f t="shared" si="126"/>
        <v>351.9</v>
      </c>
      <c r="I558" s="41">
        <f t="shared" si="127"/>
        <v>238.04999999999998</v>
      </c>
      <c r="J558" s="55">
        <v>207</v>
      </c>
      <c r="K558" s="38" t="s">
        <v>4</v>
      </c>
      <c r="L558" s="38"/>
      <c r="M558" s="54">
        <f t="shared" si="129"/>
        <v>0</v>
      </c>
      <c r="N558" s="43">
        <f>SUM(J558*L558)</f>
        <v>0</v>
      </c>
    </row>
    <row r="559" spans="1:14" ht="43.05" customHeight="1" x14ac:dyDescent="0.3">
      <c r="A559" s="38">
        <v>22</v>
      </c>
      <c r="B559" s="88" t="s">
        <v>1405</v>
      </c>
      <c r="C559" s="138"/>
      <c r="D559" s="138"/>
      <c r="E559" s="141"/>
      <c r="F559" s="38" t="s">
        <v>829</v>
      </c>
      <c r="G559" s="56">
        <f t="shared" si="125"/>
        <v>472.54900000000004</v>
      </c>
      <c r="H559" s="40">
        <f t="shared" si="126"/>
        <v>355.3</v>
      </c>
      <c r="I559" s="41">
        <f t="shared" si="127"/>
        <v>240.35</v>
      </c>
      <c r="J559" s="55">
        <v>209</v>
      </c>
      <c r="K559" s="38" t="s">
        <v>4</v>
      </c>
      <c r="L559" s="38"/>
      <c r="M559" s="54">
        <f t="shared" si="129"/>
        <v>0</v>
      </c>
      <c r="N559" s="43">
        <f>SUM(J559*L559)</f>
        <v>0</v>
      </c>
    </row>
    <row r="560" spans="1:14" ht="43.05" customHeight="1" x14ac:dyDescent="0.3">
      <c r="A560" s="38">
        <v>23</v>
      </c>
      <c r="B560" s="88" t="s">
        <v>1406</v>
      </c>
      <c r="C560" s="138"/>
      <c r="D560" s="138"/>
      <c r="E560" s="141"/>
      <c r="F560" s="38" t="s">
        <v>829</v>
      </c>
      <c r="G560" s="56">
        <f t="shared" si="125"/>
        <v>474.81</v>
      </c>
      <c r="H560" s="40">
        <f t="shared" si="126"/>
        <v>357</v>
      </c>
      <c r="I560" s="41">
        <f t="shared" si="127"/>
        <v>241.49999999999997</v>
      </c>
      <c r="J560" s="55">
        <v>210</v>
      </c>
      <c r="K560" s="38" t="s">
        <v>4</v>
      </c>
      <c r="L560" s="38"/>
      <c r="M560" s="54">
        <f t="shared" si="129"/>
        <v>0</v>
      </c>
      <c r="N560" s="43">
        <f>SUM(J560*L560)</f>
        <v>0</v>
      </c>
    </row>
    <row r="561" spans="1:14" ht="43.05" customHeight="1" x14ac:dyDescent="0.3">
      <c r="A561" s="38">
        <v>24</v>
      </c>
      <c r="B561" s="88" t="s">
        <v>1407</v>
      </c>
      <c r="C561" s="138"/>
      <c r="D561" s="138"/>
      <c r="E561" s="141"/>
      <c r="F561" s="38" t="s">
        <v>829</v>
      </c>
      <c r="G561" s="56">
        <f t="shared" si="125"/>
        <v>479.33199999999999</v>
      </c>
      <c r="H561" s="40">
        <f t="shared" si="126"/>
        <v>360.4</v>
      </c>
      <c r="I561" s="41">
        <f t="shared" si="127"/>
        <v>243.79999999999998</v>
      </c>
      <c r="J561" s="55">
        <v>212</v>
      </c>
      <c r="K561" s="38" t="s">
        <v>4</v>
      </c>
      <c r="L561" s="38"/>
      <c r="M561" s="54">
        <f t="shared" si="129"/>
        <v>0</v>
      </c>
      <c r="N561" s="43">
        <f>SUM(J561*L561)</f>
        <v>0</v>
      </c>
    </row>
    <row r="562" spans="1:14" ht="43.05" customHeight="1" x14ac:dyDescent="0.3">
      <c r="A562" s="38">
        <v>25</v>
      </c>
      <c r="B562" s="88" t="s">
        <v>1408</v>
      </c>
      <c r="C562" s="138"/>
      <c r="D562" s="138"/>
      <c r="E562" s="141"/>
      <c r="F562" s="38" t="s">
        <v>829</v>
      </c>
      <c r="G562" s="56">
        <f t="shared" si="125"/>
        <v>483.85400000000004</v>
      </c>
      <c r="H562" s="40">
        <f t="shared" si="126"/>
        <v>363.8</v>
      </c>
      <c r="I562" s="41">
        <f t="shared" si="127"/>
        <v>246.1</v>
      </c>
      <c r="J562" s="55">
        <v>214</v>
      </c>
      <c r="K562" s="38" t="s">
        <v>4</v>
      </c>
      <c r="L562" s="38"/>
      <c r="M562" s="54">
        <f t="shared" si="129"/>
        <v>0</v>
      </c>
      <c r="N562" s="43">
        <f t="shared" ref="N562:N566" si="131">SUM(J562*L562)</f>
        <v>0</v>
      </c>
    </row>
    <row r="563" spans="1:14" ht="43.05" customHeight="1" x14ac:dyDescent="0.3">
      <c r="A563" s="38">
        <v>26</v>
      </c>
      <c r="B563" s="88" t="s">
        <v>1409</v>
      </c>
      <c r="C563" s="138"/>
      <c r="D563" s="138"/>
      <c r="E563" s="141"/>
      <c r="F563" s="38" t="s">
        <v>829</v>
      </c>
      <c r="G563" s="56">
        <f t="shared" si="125"/>
        <v>488.37600000000003</v>
      </c>
      <c r="H563" s="40">
        <f t="shared" si="126"/>
        <v>367.2</v>
      </c>
      <c r="I563" s="41">
        <f t="shared" si="127"/>
        <v>248.39999999999998</v>
      </c>
      <c r="J563" s="55">
        <v>216</v>
      </c>
      <c r="K563" s="38" t="s">
        <v>4</v>
      </c>
      <c r="L563" s="38"/>
      <c r="M563" s="54">
        <f t="shared" si="129"/>
        <v>0</v>
      </c>
      <c r="N563" s="43">
        <f t="shared" si="131"/>
        <v>0</v>
      </c>
    </row>
    <row r="564" spans="1:14" ht="43.05" customHeight="1" x14ac:dyDescent="0.3">
      <c r="A564" s="38">
        <v>27</v>
      </c>
      <c r="B564" s="88" t="s">
        <v>1410</v>
      </c>
      <c r="C564" s="138"/>
      <c r="D564" s="138"/>
      <c r="E564" s="141"/>
      <c r="F564" s="38" t="s">
        <v>829</v>
      </c>
      <c r="G564" s="56">
        <f t="shared" si="125"/>
        <v>492.89799999999997</v>
      </c>
      <c r="H564" s="40">
        <f t="shared" si="126"/>
        <v>370.59999999999997</v>
      </c>
      <c r="I564" s="41">
        <f t="shared" si="127"/>
        <v>250.7</v>
      </c>
      <c r="J564" s="55">
        <v>218</v>
      </c>
      <c r="K564" s="38" t="s">
        <v>4</v>
      </c>
      <c r="L564" s="38"/>
      <c r="M564" s="54">
        <f t="shared" si="129"/>
        <v>0</v>
      </c>
      <c r="N564" s="43">
        <f t="shared" si="131"/>
        <v>0</v>
      </c>
    </row>
    <row r="565" spans="1:14" ht="43.05" customHeight="1" x14ac:dyDescent="0.3">
      <c r="A565" s="38">
        <v>28</v>
      </c>
      <c r="B565" s="88" t="s">
        <v>1411</v>
      </c>
      <c r="C565" s="138"/>
      <c r="D565" s="138"/>
      <c r="E565" s="141"/>
      <c r="F565" s="38" t="s">
        <v>829</v>
      </c>
      <c r="G565" s="56">
        <f t="shared" si="125"/>
        <v>497.42</v>
      </c>
      <c r="H565" s="40">
        <f t="shared" si="126"/>
        <v>374</v>
      </c>
      <c r="I565" s="41">
        <f t="shared" si="127"/>
        <v>252.99999999999997</v>
      </c>
      <c r="J565" s="55">
        <v>220</v>
      </c>
      <c r="K565" s="38" t="s">
        <v>4</v>
      </c>
      <c r="L565" s="38"/>
      <c r="M565" s="54">
        <f t="shared" si="129"/>
        <v>0</v>
      </c>
      <c r="N565" s="43">
        <f t="shared" si="131"/>
        <v>0</v>
      </c>
    </row>
    <row r="566" spans="1:14" ht="43.05" customHeight="1" thickBot="1" x14ac:dyDescent="0.35">
      <c r="A566" s="38">
        <v>29</v>
      </c>
      <c r="B566" s="88" t="s">
        <v>1412</v>
      </c>
      <c r="C566" s="139"/>
      <c r="D566" s="139"/>
      <c r="E566" s="142"/>
      <c r="F566" s="38" t="s">
        <v>829</v>
      </c>
      <c r="G566" s="56">
        <f t="shared" si="125"/>
        <v>501.94200000000001</v>
      </c>
      <c r="H566" s="40">
        <f t="shared" si="126"/>
        <v>377.4</v>
      </c>
      <c r="I566" s="41">
        <f t="shared" si="127"/>
        <v>255.29999999999998</v>
      </c>
      <c r="J566" s="55">
        <v>222</v>
      </c>
      <c r="K566" s="38" t="s">
        <v>4</v>
      </c>
      <c r="L566" s="44"/>
      <c r="M566" s="89">
        <f t="shared" si="129"/>
        <v>0</v>
      </c>
      <c r="N566" s="49">
        <f t="shared" si="131"/>
        <v>0</v>
      </c>
    </row>
    <row r="567" spans="1:14" ht="16.2" thickBot="1" x14ac:dyDescent="0.35">
      <c r="A567" s="1"/>
      <c r="B567" s="1"/>
      <c r="C567" s="1"/>
      <c r="D567" s="1"/>
      <c r="E567" s="1"/>
      <c r="F567" s="1"/>
      <c r="G567" s="1"/>
      <c r="H567" s="1"/>
      <c r="I567" s="1"/>
      <c r="J567" s="1"/>
      <c r="K567" s="1"/>
      <c r="L567" s="90" t="s">
        <v>315</v>
      </c>
      <c r="M567" s="91">
        <f>SUM(M5:M33,M35:M63,M65:M93,M95:M123,M125:M153,M156:M184,M186:M214,M216:M244,M246:M274,M276:M304,M307:M315,M317:M345,M347:M375,M377:M405,M407:M435,M438:M446,M448:M476,M478:M506,M508:M536,M538:M566)</f>
        <v>0</v>
      </c>
      <c r="N567" s="92">
        <f>SUM(N5:N33,N35:N63,N65:N93,N95:N123,N125:N153,N156:N184,N186:N214,N216:N244,N246:N274,N276:N304,N307:N315,N317:N345,N347:N375,N377:N405,N407:N435,N438:N446,N448:N476,N478:N506,N508:N536,N538:N566)</f>
        <v>0</v>
      </c>
    </row>
  </sheetData>
  <mergeCells count="85">
    <mergeCell ref="C65:C93"/>
    <mergeCell ref="D65:D93"/>
    <mergeCell ref="E65:E93"/>
    <mergeCell ref="A1:N1"/>
    <mergeCell ref="A3:N3"/>
    <mergeCell ref="A4:N4"/>
    <mergeCell ref="C5:C33"/>
    <mergeCell ref="D5:D33"/>
    <mergeCell ref="E5:E33"/>
    <mergeCell ref="A34:N34"/>
    <mergeCell ref="C35:C63"/>
    <mergeCell ref="D35:D63"/>
    <mergeCell ref="E35:E63"/>
    <mergeCell ref="A64:N64"/>
    <mergeCell ref="A185:N185"/>
    <mergeCell ref="A94:N94"/>
    <mergeCell ref="C95:C123"/>
    <mergeCell ref="D95:D123"/>
    <mergeCell ref="E95:E123"/>
    <mergeCell ref="A124:N124"/>
    <mergeCell ref="C125:C153"/>
    <mergeCell ref="D125:D153"/>
    <mergeCell ref="E125:E153"/>
    <mergeCell ref="A154:N154"/>
    <mergeCell ref="A155:N155"/>
    <mergeCell ref="C156:C184"/>
    <mergeCell ref="D156:D184"/>
    <mergeCell ref="E156:E184"/>
    <mergeCell ref="C186:C214"/>
    <mergeCell ref="D186:D214"/>
    <mergeCell ref="E186:E214"/>
    <mergeCell ref="A215:N215"/>
    <mergeCell ref="C216:C244"/>
    <mergeCell ref="D216:D244"/>
    <mergeCell ref="E216:E244"/>
    <mergeCell ref="A316:N316"/>
    <mergeCell ref="A245:N245"/>
    <mergeCell ref="C246:C274"/>
    <mergeCell ref="D246:D274"/>
    <mergeCell ref="E246:E274"/>
    <mergeCell ref="A275:N275"/>
    <mergeCell ref="C276:C304"/>
    <mergeCell ref="D276:D304"/>
    <mergeCell ref="E276:E304"/>
    <mergeCell ref="A305:N305"/>
    <mergeCell ref="A306:N306"/>
    <mergeCell ref="C307:C315"/>
    <mergeCell ref="D307:D315"/>
    <mergeCell ref="E307:E315"/>
    <mergeCell ref="C317:C345"/>
    <mergeCell ref="D317:D345"/>
    <mergeCell ref="E317:E345"/>
    <mergeCell ref="A346:N346"/>
    <mergeCell ref="C347:C375"/>
    <mergeCell ref="D347:D375"/>
    <mergeCell ref="E347:E375"/>
    <mergeCell ref="A447:N447"/>
    <mergeCell ref="A376:N376"/>
    <mergeCell ref="C377:C405"/>
    <mergeCell ref="D377:D405"/>
    <mergeCell ref="E377:E405"/>
    <mergeCell ref="A406:N406"/>
    <mergeCell ref="C407:C435"/>
    <mergeCell ref="D407:D435"/>
    <mergeCell ref="E407:E435"/>
    <mergeCell ref="A436:N436"/>
    <mergeCell ref="A437:N437"/>
    <mergeCell ref="C438:C446"/>
    <mergeCell ref="D438:D446"/>
    <mergeCell ref="E438:E446"/>
    <mergeCell ref="C538:C566"/>
    <mergeCell ref="D538:D566"/>
    <mergeCell ref="E538:E566"/>
    <mergeCell ref="C448:C476"/>
    <mergeCell ref="D448:D476"/>
    <mergeCell ref="E448:E476"/>
    <mergeCell ref="A477:N477"/>
    <mergeCell ref="C478:C506"/>
    <mergeCell ref="D478:D506"/>
    <mergeCell ref="E478:E506"/>
    <mergeCell ref="A507:N507"/>
    <mergeCell ref="C508:C536"/>
    <mergeCell ref="D508:D536"/>
    <mergeCell ref="E508:E536"/>
    <mergeCell ref="A537:N53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7" workbookViewId="0">
      <selection activeCell="B34" sqref="B34"/>
    </sheetView>
  </sheetViews>
  <sheetFormatPr defaultRowHeight="14.4" x14ac:dyDescent="0.3"/>
  <cols>
    <col min="1" max="10" width="12.5546875" customWidth="1"/>
  </cols>
  <sheetData>
    <row r="1" spans="1:10" ht="18.75" customHeight="1" x14ac:dyDescent="0.3">
      <c r="A1" s="168"/>
      <c r="B1" s="168"/>
      <c r="C1" s="168"/>
      <c r="D1" s="170" t="s">
        <v>6</v>
      </c>
      <c r="E1" s="170"/>
      <c r="F1" s="170"/>
      <c r="G1" s="170"/>
      <c r="H1" s="170"/>
      <c r="I1" s="8"/>
      <c r="J1" s="8"/>
    </row>
    <row r="2" spans="1:10" ht="18.75" customHeight="1" x14ac:dyDescent="0.3">
      <c r="A2" s="168"/>
      <c r="B2" s="168"/>
      <c r="C2" s="168"/>
      <c r="D2" s="9" t="s">
        <v>19</v>
      </c>
      <c r="E2" s="171" t="s">
        <v>1116</v>
      </c>
      <c r="F2" s="171"/>
      <c r="G2" s="171"/>
      <c r="H2" s="171"/>
      <c r="I2" s="8"/>
      <c r="J2" s="8"/>
    </row>
    <row r="3" spans="1:10" ht="18.75" customHeight="1" x14ac:dyDescent="0.3">
      <c r="A3" s="168"/>
      <c r="B3" s="168"/>
      <c r="C3" s="168"/>
      <c r="D3" s="9" t="s">
        <v>17</v>
      </c>
      <c r="E3" s="171" t="s">
        <v>28</v>
      </c>
      <c r="F3" s="171"/>
      <c r="G3" s="171"/>
      <c r="H3" s="171"/>
      <c r="I3" s="8"/>
      <c r="J3" s="8"/>
    </row>
    <row r="4" spans="1:10" ht="39" customHeight="1" x14ac:dyDescent="0.3">
      <c r="A4" s="168"/>
      <c r="B4" s="168"/>
      <c r="C4" s="168"/>
      <c r="D4" s="13" t="s">
        <v>18</v>
      </c>
      <c r="E4" s="172" t="s">
        <v>7</v>
      </c>
      <c r="F4" s="172"/>
      <c r="G4" s="172"/>
      <c r="H4" s="172"/>
      <c r="I4" s="8"/>
      <c r="J4" s="8"/>
    </row>
    <row r="5" spans="1:10" ht="38.4" customHeight="1" x14ac:dyDescent="0.3">
      <c r="A5" s="168"/>
      <c r="B5" s="168"/>
      <c r="C5" s="169"/>
      <c r="D5" s="14" t="s">
        <v>20</v>
      </c>
      <c r="E5" s="175" t="s">
        <v>8</v>
      </c>
      <c r="F5" s="176"/>
      <c r="G5" s="176"/>
      <c r="H5" s="177"/>
      <c r="I5" s="8"/>
      <c r="J5" s="8"/>
    </row>
    <row r="6" spans="1:10" ht="132.6" customHeight="1" x14ac:dyDescent="0.3">
      <c r="A6" s="168"/>
      <c r="B6" s="168"/>
      <c r="C6" s="168"/>
      <c r="D6" s="15" t="s">
        <v>22</v>
      </c>
      <c r="E6" s="173" t="s">
        <v>21</v>
      </c>
      <c r="F6" s="174"/>
      <c r="G6" s="174"/>
      <c r="H6" s="174"/>
      <c r="I6" s="8"/>
      <c r="J6" s="8"/>
    </row>
    <row r="7" spans="1:10" ht="18.600000000000001" customHeight="1" x14ac:dyDescent="0.3">
      <c r="A7" s="10"/>
      <c r="B7" s="10"/>
      <c r="C7" s="10"/>
      <c r="D7" s="10"/>
      <c r="E7" s="10"/>
      <c r="F7" s="10"/>
      <c r="G7" s="10"/>
      <c r="H7" s="10"/>
      <c r="I7" s="10"/>
      <c r="J7" s="10"/>
    </row>
    <row r="8" spans="1:10" ht="18.75" customHeight="1" x14ac:dyDescent="0.3">
      <c r="A8" s="150" t="s">
        <v>9</v>
      </c>
      <c r="B8" s="151"/>
      <c r="C8" s="151"/>
      <c r="D8" s="151"/>
      <c r="E8" s="151"/>
      <c r="F8" s="151"/>
      <c r="G8" s="151"/>
      <c r="H8" s="151"/>
      <c r="I8" s="151"/>
      <c r="J8" s="152"/>
    </row>
    <row r="9" spans="1:10" ht="18.75" customHeight="1" x14ac:dyDescent="0.3">
      <c r="A9" s="153" t="s">
        <v>10</v>
      </c>
      <c r="B9" s="154"/>
      <c r="C9" s="154"/>
      <c r="D9" s="154"/>
      <c r="E9" s="154"/>
      <c r="F9" s="154"/>
      <c r="G9" s="154"/>
      <c r="H9" s="154"/>
      <c r="I9" s="154"/>
      <c r="J9" s="155"/>
    </row>
    <row r="10" spans="1:10" ht="18.75" customHeight="1" x14ac:dyDescent="0.3">
      <c r="A10" s="153" t="s">
        <v>64</v>
      </c>
      <c r="B10" s="154"/>
      <c r="C10" s="154"/>
      <c r="D10" s="154"/>
      <c r="E10" s="154"/>
      <c r="F10" s="154"/>
      <c r="G10" s="154"/>
      <c r="H10" s="154"/>
      <c r="I10" s="154"/>
      <c r="J10" s="155"/>
    </row>
    <row r="11" spans="1:10" ht="18.75" customHeight="1" x14ac:dyDescent="0.3">
      <c r="A11" s="11"/>
      <c r="B11" s="11"/>
      <c r="C11" s="11"/>
      <c r="D11" s="11"/>
      <c r="E11" s="11"/>
      <c r="F11" s="11"/>
      <c r="G11" s="11"/>
      <c r="H11" s="11"/>
      <c r="I11" s="11"/>
      <c r="J11" s="11"/>
    </row>
    <row r="12" spans="1:10" ht="18.75" customHeight="1" x14ac:dyDescent="0.3">
      <c r="A12" s="150" t="s">
        <v>11</v>
      </c>
      <c r="B12" s="151"/>
      <c r="C12" s="151"/>
      <c r="D12" s="151"/>
      <c r="E12" s="151"/>
      <c r="F12" s="151"/>
      <c r="G12" s="151"/>
      <c r="H12" s="151"/>
      <c r="I12" s="151"/>
      <c r="J12" s="152"/>
    </row>
    <row r="13" spans="1:10" ht="18.75" customHeight="1" x14ac:dyDescent="0.3">
      <c r="A13" s="156" t="s">
        <v>12</v>
      </c>
      <c r="B13" s="157"/>
      <c r="C13" s="157"/>
      <c r="D13" s="157"/>
      <c r="E13" s="157"/>
      <c r="F13" s="157"/>
      <c r="G13" s="157"/>
      <c r="H13" s="157"/>
      <c r="I13" s="157"/>
      <c r="J13" s="158"/>
    </row>
    <row r="14" spans="1:10" ht="18.75" customHeight="1" x14ac:dyDescent="0.3">
      <c r="A14" s="162" t="s">
        <v>13</v>
      </c>
      <c r="B14" s="163"/>
      <c r="C14" s="163"/>
      <c r="D14" s="163"/>
      <c r="E14" s="163"/>
      <c r="F14" s="163"/>
      <c r="G14" s="163"/>
      <c r="H14" s="163"/>
      <c r="I14" s="163"/>
      <c r="J14" s="164"/>
    </row>
    <row r="15" spans="1:10" ht="18.75" customHeight="1" x14ac:dyDescent="0.3">
      <c r="A15" s="162" t="s">
        <v>14</v>
      </c>
      <c r="B15" s="163"/>
      <c r="C15" s="163"/>
      <c r="D15" s="163"/>
      <c r="E15" s="163"/>
      <c r="F15" s="163"/>
      <c r="G15" s="163"/>
      <c r="H15" s="163"/>
      <c r="I15" s="163"/>
      <c r="J15" s="164"/>
    </row>
    <row r="16" spans="1:10" ht="18.75" customHeight="1" x14ac:dyDescent="0.3">
      <c r="A16" s="165" t="s">
        <v>43</v>
      </c>
      <c r="B16" s="166"/>
      <c r="C16" s="166"/>
      <c r="D16" s="166"/>
      <c r="E16" s="166"/>
      <c r="F16" s="166"/>
      <c r="G16" s="166"/>
      <c r="H16" s="166"/>
      <c r="I16" s="166"/>
      <c r="J16" s="167"/>
    </row>
    <row r="17" spans="1:10" ht="18.75" customHeight="1" x14ac:dyDescent="0.3">
      <c r="A17" s="165"/>
      <c r="B17" s="166"/>
      <c r="C17" s="166"/>
      <c r="D17" s="166"/>
      <c r="E17" s="166"/>
      <c r="F17" s="166"/>
      <c r="G17" s="166"/>
      <c r="H17" s="166"/>
      <c r="I17" s="166"/>
      <c r="J17" s="167"/>
    </row>
    <row r="18" spans="1:10" ht="18.75" customHeight="1" x14ac:dyDescent="0.3">
      <c r="A18" s="165" t="s">
        <v>15</v>
      </c>
      <c r="B18" s="166"/>
      <c r="C18" s="166"/>
      <c r="D18" s="166"/>
      <c r="E18" s="166"/>
      <c r="F18" s="166"/>
      <c r="G18" s="166"/>
      <c r="H18" s="166"/>
      <c r="I18" s="166"/>
      <c r="J18" s="167"/>
    </row>
    <row r="19" spans="1:10" ht="18.75" customHeight="1" x14ac:dyDescent="0.3">
      <c r="A19" s="159" t="s">
        <v>16</v>
      </c>
      <c r="B19" s="160"/>
      <c r="C19" s="160"/>
      <c r="D19" s="160"/>
      <c r="E19" s="160"/>
      <c r="F19" s="160"/>
      <c r="G19" s="160"/>
      <c r="H19" s="160"/>
      <c r="I19" s="160"/>
      <c r="J19" s="161"/>
    </row>
    <row r="20" spans="1:10" ht="18.75" customHeight="1" x14ac:dyDescent="0.3">
      <c r="A20" s="12"/>
      <c r="B20" s="12"/>
      <c r="C20" s="12"/>
      <c r="D20" s="12"/>
      <c r="E20" s="12"/>
      <c r="F20" s="12"/>
      <c r="G20" s="12"/>
      <c r="H20" s="12"/>
      <c r="I20" s="12"/>
      <c r="J20" s="12"/>
    </row>
    <row r="23" spans="1:10" x14ac:dyDescent="0.3">
      <c r="A23" s="178" t="s">
        <v>1117</v>
      </c>
      <c r="B23" s="178"/>
      <c r="C23" s="178" t="s">
        <v>1118</v>
      </c>
      <c r="D23" s="178"/>
      <c r="E23" s="178" t="s">
        <v>1119</v>
      </c>
      <c r="F23" s="178"/>
      <c r="G23" s="178" t="s">
        <v>1120</v>
      </c>
      <c r="H23" s="178"/>
      <c r="I23" s="178" t="s">
        <v>1121</v>
      </c>
      <c r="J23" s="178"/>
    </row>
    <row r="24" spans="1:10" x14ac:dyDescent="0.3">
      <c r="A24" s="95">
        <f>'Основной прайс'!M240</f>
        <v>0</v>
      </c>
      <c r="B24" s="95">
        <f>'Основной прайс'!N240</f>
        <v>0</v>
      </c>
      <c r="C24" s="95">
        <f>'RS крючки'!N34</f>
        <v>0</v>
      </c>
      <c r="D24" s="95">
        <f>'RS крючки'!O34</f>
        <v>0</v>
      </c>
      <c r="E24" s="95">
        <f>'RS фурнитура'!N35</f>
        <v>0</v>
      </c>
      <c r="F24" s="95">
        <f>'RS фурнитура'!O35</f>
        <v>0</v>
      </c>
      <c r="G24" s="95">
        <f>'RS свинцовые изделия'!L179</f>
        <v>0</v>
      </c>
      <c r="H24" s="95">
        <f>'RS свинцовые изделия'!M179</f>
        <v>0</v>
      </c>
      <c r="I24" s="95">
        <f>'RS джиг головки'!M567</f>
        <v>0</v>
      </c>
      <c r="J24" s="95">
        <f>'RS джиг головки'!N567</f>
        <v>0</v>
      </c>
    </row>
    <row r="25" spans="1:10" x14ac:dyDescent="0.3">
      <c r="A25" s="93"/>
      <c r="B25" s="93"/>
      <c r="C25" s="93"/>
      <c r="D25" s="93"/>
      <c r="E25" s="93"/>
      <c r="F25" s="93"/>
      <c r="G25" s="93"/>
      <c r="H25" s="93"/>
      <c r="I25" s="93"/>
      <c r="J25" s="93"/>
    </row>
    <row r="26" spans="1:10" x14ac:dyDescent="0.3">
      <c r="A26" s="93"/>
      <c r="B26" s="93"/>
      <c r="C26" s="93"/>
      <c r="D26" s="93"/>
      <c r="E26" s="93"/>
      <c r="F26" s="93"/>
      <c r="G26" s="93"/>
      <c r="H26" s="93"/>
      <c r="I26" s="93"/>
      <c r="J26" s="93"/>
    </row>
    <row r="27" spans="1:10" x14ac:dyDescent="0.3">
      <c r="A27" s="93"/>
      <c r="B27" s="93"/>
      <c r="C27" s="93"/>
      <c r="D27" s="93"/>
      <c r="E27" s="93"/>
      <c r="F27" s="93"/>
      <c r="G27" s="93"/>
      <c r="H27" s="93"/>
      <c r="I27" s="93"/>
      <c r="J27" s="93"/>
    </row>
    <row r="28" spans="1:10" x14ac:dyDescent="0.3">
      <c r="A28" s="93"/>
      <c r="B28" s="93"/>
      <c r="C28" s="93"/>
      <c r="D28" s="93"/>
      <c r="E28" s="94"/>
      <c r="F28" s="94"/>
      <c r="G28" s="93"/>
      <c r="H28" s="93"/>
      <c r="I28" s="93"/>
      <c r="J28" s="93"/>
    </row>
    <row r="29" spans="1:10" x14ac:dyDescent="0.3">
      <c r="A29" s="93"/>
      <c r="B29" s="93"/>
      <c r="C29" s="178" t="s">
        <v>1122</v>
      </c>
      <c r="D29" s="178"/>
      <c r="E29" s="95">
        <f>A24+C24+E24+G24+I24</f>
        <v>0</v>
      </c>
      <c r="F29" s="95">
        <f>B24+D24+F24+H24+J24</f>
        <v>0</v>
      </c>
      <c r="G29" s="93"/>
      <c r="H29" s="93"/>
      <c r="I29" s="93"/>
      <c r="J29" s="93"/>
    </row>
  </sheetData>
  <sheetProtection selectLockedCells="1" selectUnlockedCells="1"/>
  <mergeCells count="23">
    <mergeCell ref="I23:J23"/>
    <mergeCell ref="C29:D29"/>
    <mergeCell ref="A23:B23"/>
    <mergeCell ref="C23:D23"/>
    <mergeCell ref="E23:F23"/>
    <mergeCell ref="G23:H23"/>
    <mergeCell ref="A1:C6"/>
    <mergeCell ref="D1:H1"/>
    <mergeCell ref="E2:H2"/>
    <mergeCell ref="E3:H3"/>
    <mergeCell ref="E4:H4"/>
    <mergeCell ref="E6:H6"/>
    <mergeCell ref="E5:H5"/>
    <mergeCell ref="A19:J19"/>
    <mergeCell ref="A14:J14"/>
    <mergeCell ref="A15:J15"/>
    <mergeCell ref="A16:J17"/>
    <mergeCell ref="A18:J18"/>
    <mergeCell ref="A8:J8"/>
    <mergeCell ref="A10:J10"/>
    <mergeCell ref="A12:J12"/>
    <mergeCell ref="A13:J13"/>
    <mergeCell ref="A9:J9"/>
  </mergeCells>
  <hyperlinks>
    <hyperlink ref="A9" r:id="rId1" xr:uid="{00000000-0004-0000-0500-000000000000}"/>
    <hyperlink ref="A10" r:id="rId2" xr:uid="{00000000-0004-0000-0500-000001000000}"/>
    <hyperlink ref="E4" r:id="rId3" xr:uid="{00000000-0004-0000-0500-000002000000}"/>
  </hyperlinks>
  <pageMargins left="0.7" right="0.7" top="0.75" bottom="0.75" header="0.51180555555555596" footer="0.51180555555555596"/>
  <pageSetup paperSize="9" orientation="portrait" horizontalDpi="300" verticalDpi="300" r:id="rId4"/>
  <headerFooter alignWithMargins="0"/>
  <drawing r:id="rId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6</vt:i4>
      </vt:variant>
    </vt:vector>
  </HeadingPairs>
  <TitlesOfParts>
    <vt:vector size="6" baseType="lpstr">
      <vt:lpstr>Основной прайс</vt:lpstr>
      <vt:lpstr>RS крючки</vt:lpstr>
      <vt:lpstr>RS фурнитура</vt:lpstr>
      <vt:lpstr>RS свинцовые изделия</vt:lpstr>
      <vt:lpstr>RS джиг головки</vt:lpstr>
      <vt:lpstr>Условия соглашения</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Остальной семье сюда</dc:creator>
  <cp:keywords/>
  <dc:description/>
  <cp:lastModifiedBy>Пользователь</cp:lastModifiedBy>
  <cp:lastPrinted>2022-04-13T11:38:59Z</cp:lastPrinted>
  <dcterms:created xsi:type="dcterms:W3CDTF">2019-01-24T17:36:10Z</dcterms:created>
  <dcterms:modified xsi:type="dcterms:W3CDTF">2026-01-14T08:25:07Z</dcterms:modified>
  <cp:category/>
</cp:coreProperties>
</file>